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1570" windowHeight="8430" activeTab="0"/>
  </bookViews>
  <sheets>
    <sheet name="Rozpočet" sheetId="2" r:id="rId1"/>
  </sheets>
  <definedNames>
    <definedName name="_xlnm._FilterDatabase" localSheetId="0" hidden="1">'Rozpočet'!$C$71:$K$248</definedName>
    <definedName name="_xlnm.Print_Area" localSheetId="0">'Rozpočet'!$C$3:$J$33,'Rozpočet'!$C$37:$J$55,'Rozpočet'!$C$60:$J$242</definedName>
    <definedName name="_xlnm.Print_Titles" localSheetId="0">'Rozpočet'!$71:$71</definedName>
  </definedNames>
  <calcPr calcId="162913"/>
  <extLst/>
</workbook>
</file>

<file path=xl/sharedStrings.xml><?xml version="1.0" encoding="utf-8"?>
<sst xmlns="http://schemas.openxmlformats.org/spreadsheetml/2006/main" count="496" uniqueCount="121">
  <si>
    <t/>
  </si>
  <si>
    <t>False</t>
  </si>
  <si>
    <t>&gt;&gt;  skryté sloupce  &lt;&lt;</t>
  </si>
  <si>
    <t>v ---  níže se nacházejí doplnkové a pomocné údaje k sestavám  --- v</t>
  </si>
  <si>
    <t>Stavba:</t>
  </si>
  <si>
    <t>CC-CZ:</t>
  </si>
  <si>
    <t>Místo:</t>
  </si>
  <si>
    <t>Datum:</t>
  </si>
  <si>
    <t>Zadavatel:</t>
  </si>
  <si>
    <t>Zhotovitel:</t>
  </si>
  <si>
    <t>Cena bez DPH</t>
  </si>
  <si>
    <t>Sazba daně</t>
  </si>
  <si>
    <t>Základ daně</t>
  </si>
  <si>
    <t>Výše daně</t>
  </si>
  <si>
    <t>DPH</t>
  </si>
  <si>
    <t>základní</t>
  </si>
  <si>
    <t>zákl. přenesená</t>
  </si>
  <si>
    <t>sníž. přenesená</t>
  </si>
  <si>
    <t>nulová</t>
  </si>
  <si>
    <t>Cena s DPH</t>
  </si>
  <si>
    <t>v</t>
  </si>
  <si>
    <t>Kód</t>
  </si>
  <si>
    <t>Popis</t>
  </si>
  <si>
    <t>Typ</t>
  </si>
  <si>
    <t>D</t>
  </si>
  <si>
    <t>0</t>
  </si>
  <si>
    <t>1</t>
  </si>
  <si>
    <t>{779d7b95-60fe-491d-baf4-40f744b24831}</t>
  </si>
  <si>
    <t>2</t>
  </si>
  <si>
    <t>Objekt:</t>
  </si>
  <si>
    <t>REKAPITULACE ČLENĚNÍ SOUPISU PRACÍ</t>
  </si>
  <si>
    <t>Kód dílu - Popis</t>
  </si>
  <si>
    <t>Náklady ze soupisu prací</t>
  </si>
  <si>
    <t>-1</t>
  </si>
  <si>
    <t>SOUPIS PRACÍ</t>
  </si>
  <si>
    <t>PČ</t>
  </si>
  <si>
    <t>MJ</t>
  </si>
  <si>
    <t>Množství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</si>
  <si>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</si>
  <si>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</si>
  <si>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</si>
  <si>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</si>
  <si>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</si>
  <si>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</si>
  <si>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</si>
  <si>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</si>
  <si>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•1</t>
  </si>
  <si>
    <t>ROZPOCET</t>
  </si>
  <si>
    <t>K</t>
  </si>
  <si>
    <t>4</t>
  </si>
  <si>
    <t>m</t>
  </si>
  <si>
    <t>12</t>
  </si>
  <si>
    <t>14</t>
  </si>
  <si>
    <t>•2</t>
  </si>
  <si>
    <t>48</t>
  </si>
  <si>
    <t>208</t>
  </si>
  <si>
    <t>210</t>
  </si>
  <si>
    <t>212</t>
  </si>
  <si>
    <t>214</t>
  </si>
  <si>
    <t>216</t>
  </si>
  <si>
    <t>218</t>
  </si>
  <si>
    <t>Cena celkem [EUR]</t>
  </si>
  <si>
    <t>J.cena [CZ]</t>
  </si>
  <si>
    <t>Cena celkem [CZ]</t>
  </si>
  <si>
    <t>CZK</t>
  </si>
  <si>
    <t>KRYCÍ LIST ROZPOČTU</t>
  </si>
  <si>
    <t>Sportovní vybavení do Plechárny</t>
  </si>
  <si>
    <t>Plechárna Černý most, Praha 14</t>
  </si>
  <si>
    <t xml:space="preserve">Plechárna </t>
  </si>
  <si>
    <t>Úřad MČ PRAHA 14</t>
  </si>
  <si>
    <t>Bratří Venclíků 1073/8</t>
  </si>
  <si>
    <t>Praha 14, Černý most</t>
  </si>
  <si>
    <t>Projektová dokumentace</t>
  </si>
  <si>
    <t>Projektová činnost</t>
  </si>
  <si>
    <t>Vypracování návrhu nových překážek v hale za pomoci stávajících nevyhovujících prvků dle normy ČSN EN 14974</t>
  </si>
  <si>
    <t xml:space="preserve"> - </t>
  </si>
  <si>
    <t>Konzultace návrhu s lokální komunitou a úpravy - participační workshop</t>
  </si>
  <si>
    <t>Vypracování výrobní dokumentace skate překážek dle normy ČSN EN 14974, leden 2020 Skateparky – Bezpečnostní požadavky a metody zkoušení.</t>
  </si>
  <si>
    <t>Spolupráce při výrobě překážek</t>
  </si>
  <si>
    <t>Spolupráce při procesu schvalování haly soudním znalcem</t>
  </si>
  <si>
    <t>Stavební práce - výroba překážek</t>
  </si>
  <si>
    <t>ks</t>
  </si>
  <si>
    <t>jekl 100x50x3</t>
  </si>
  <si>
    <t>jekl 50x25x3</t>
  </si>
  <si>
    <t>ocelový přejezdový plech šířka 30 cm</t>
  </si>
  <si>
    <t>překližka březová multiplex 2500x1250x12 mm</t>
  </si>
  <si>
    <t>ostatní - spojovací materiál, tenkovrstvá lazura</t>
  </si>
  <si>
    <t>Zámečnické práce</t>
  </si>
  <si>
    <t>Truhlářské práce</t>
  </si>
  <si>
    <t>Bank rovný - 6 ks</t>
  </si>
  <si>
    <t>Cena celkem za 1 ks</t>
  </si>
  <si>
    <t>Bank šikmý - 3 ks</t>
  </si>
  <si>
    <t>osb překližka 2500x1250x12</t>
  </si>
  <si>
    <t>Bedna vysoká - 1 ks</t>
  </si>
  <si>
    <t>Bedna nízká - 1 ks</t>
  </si>
  <si>
    <t>Box dlouhý - 1 ks</t>
  </si>
  <si>
    <t>Box krátký - 1 ks</t>
  </si>
  <si>
    <t>Rail dvoulomený s nastavitelnou výškou - 1 ks</t>
  </si>
  <si>
    <t>ocelová trubka 60x4</t>
  </si>
  <si>
    <t>ocelová trubka 50x4</t>
  </si>
  <si>
    <t>závitová tyč 42 mm</t>
  </si>
  <si>
    <t>patní plech 100x50x3</t>
  </si>
  <si>
    <t>závitový motýlek</t>
  </si>
  <si>
    <t>ostatní - podložky, matice</t>
  </si>
  <si>
    <t>Rail áčko s nastavitelnou výškou - 1 ks</t>
  </si>
  <si>
    <t>Haba šikmá - 2 ks</t>
  </si>
  <si>
    <t>Haba rovná - 1 ks</t>
  </si>
  <si>
    <t xml:space="preserve">Rail s nastavitelnou výškou </t>
  </si>
  <si>
    <t>Wallride sestava v 1000 mm</t>
  </si>
  <si>
    <t>přejezdový plech 30X3</t>
  </si>
  <si>
    <t>překližka březová multiplex 2500x1250x15 mm</t>
  </si>
  <si>
    <t>fošna 80x18</t>
  </si>
  <si>
    <t>ostatní - spojovací materiál, tenkovrstvá lazura, panty</t>
  </si>
  <si>
    <t>Wallride sestava v 1200 mm (použita kce ze stav.překážky)</t>
  </si>
  <si>
    <t>Wallride sestava v 1300 mm (použita kce ze stav.překážky)</t>
  </si>
  <si>
    <t>Wallride sestava v 1750 mm</t>
  </si>
  <si>
    <t>Bank s Wallridem v 900 (použita kce ze stav.překážky)</t>
  </si>
  <si>
    <t>Bank s Wallridem v 1090 (použita kce ze stav.překážky)</t>
  </si>
  <si>
    <t>•3</t>
  </si>
  <si>
    <t>Certifikace překážek</t>
  </si>
  <si>
    <t>Certifikace překážek dle normy  ČSN EN 14974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</si>
</sst>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10"/>
      <color rgb="FF000000"/>
      <name val="ArialMT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6" xfId="0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0" fillId="0" borderId="0" xfId="0" applyProtection="1">
      <protection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5" fillId="0" borderId="0" xfId="0" applyNumberFormat="1" applyFont="1" applyAlignment="1">
      <alignment/>
    </xf>
    <xf numFmtId="166" fontId="18" fillId="0" borderId="6" xfId="0" applyNumberFormat="1" applyFont="1" applyBorder="1" applyAlignment="1">
      <alignment/>
    </xf>
    <xf numFmtId="166" fontId="18" fillId="0" borderId="15" xfId="0" applyNumberFormat="1" applyFont="1" applyBorder="1" applyAlignment="1">
      <alignment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167" fontId="13" fillId="0" borderId="18" xfId="0" applyNumberFormat="1" applyFont="1" applyBorder="1" applyAlignment="1" applyProtection="1">
      <alignment vertical="center"/>
      <protection locked="0"/>
    </xf>
    <xf numFmtId="4" fontId="13" fillId="0" borderId="18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14" fillId="0" borderId="16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vertical="center"/>
    </xf>
    <xf numFmtId="166" fontId="14" fillId="0" borderId="17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7" fontId="1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" fontId="13" fillId="0" borderId="1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48"/>
  <sheetViews>
    <sheetView showGridLines="0" tabSelected="1" workbookViewId="0" topLeftCell="A229">
      <selection activeCell="E45" sqref="E45:F45"/>
    </sheetView>
  </sheetViews>
  <sheetFormatPr defaultColWidth="8.8515625" defaultRowHeight="12"/>
  <cols>
    <col min="1" max="1" width="8.28125" style="1" customWidth="1"/>
    <col min="2" max="2" width="1.1484375" style="1" customWidth="1"/>
    <col min="3" max="3" width="6.00390625" style="1" customWidth="1"/>
    <col min="4" max="4" width="5.421875" style="1" customWidth="1"/>
    <col min="5" max="5" width="13.00390625" style="1" customWidth="1"/>
    <col min="6" max="6" width="50.8515625" style="1" customWidth="1"/>
    <col min="7" max="7" width="9.421875" style="98" customWidth="1"/>
    <col min="8" max="8" width="14.00390625" style="1" customWidth="1"/>
    <col min="9" max="9" width="13.42187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33"/>
    </row>
    <row r="2" spans="7:46" s="1" customFormat="1" ht="36.95" customHeight="1">
      <c r="G2" s="98"/>
      <c r="L2" s="113" t="s">
        <v>2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AT2" s="7" t="s">
        <v>27</v>
      </c>
    </row>
    <row r="3" spans="2:46" s="1" customFormat="1" ht="6.95" customHeight="1">
      <c r="B3" s="8"/>
      <c r="C3" s="9"/>
      <c r="D3" s="9"/>
      <c r="E3" s="9"/>
      <c r="F3" s="9"/>
      <c r="G3" s="99"/>
      <c r="H3" s="9"/>
      <c r="I3" s="9"/>
      <c r="J3" s="9"/>
      <c r="K3" s="9"/>
      <c r="L3" s="10"/>
      <c r="AT3" s="7" t="s">
        <v>28</v>
      </c>
    </row>
    <row r="4" spans="2:46" s="1" customFormat="1" ht="24.95" customHeight="1">
      <c r="B4" s="10"/>
      <c r="C4" s="94"/>
      <c r="D4" s="11" t="s">
        <v>65</v>
      </c>
      <c r="E4" s="94"/>
      <c r="F4" s="94"/>
      <c r="G4" s="98"/>
      <c r="H4" s="94"/>
      <c r="I4" s="94"/>
      <c r="J4" s="94"/>
      <c r="L4" s="10"/>
      <c r="M4" s="34" t="s">
        <v>3</v>
      </c>
      <c r="AT4" s="7" t="s">
        <v>1</v>
      </c>
    </row>
    <row r="5" spans="2:12" s="1" customFormat="1" ht="6.95" customHeight="1">
      <c r="B5" s="10"/>
      <c r="C5" s="94"/>
      <c r="D5" s="94"/>
      <c r="E5" s="94"/>
      <c r="F5" s="94"/>
      <c r="G5" s="98"/>
      <c r="H5" s="94"/>
      <c r="I5" s="94"/>
      <c r="J5" s="94"/>
      <c r="L5" s="10"/>
    </row>
    <row r="6" spans="2:12" s="1" customFormat="1" ht="12" customHeight="1">
      <c r="B6" s="10"/>
      <c r="C6" s="94"/>
      <c r="D6" s="93" t="s">
        <v>4</v>
      </c>
      <c r="E6" s="94"/>
      <c r="F6" s="94"/>
      <c r="G6" s="98"/>
      <c r="H6" s="94"/>
      <c r="I6" s="94"/>
      <c r="J6" s="94"/>
      <c r="L6" s="10"/>
    </row>
    <row r="7" spans="2:12" s="1" customFormat="1" ht="16.5" customHeight="1">
      <c r="B7" s="10"/>
      <c r="C7" s="94"/>
      <c r="D7" s="94"/>
      <c r="E7" s="111" t="s">
        <v>66</v>
      </c>
      <c r="F7" s="112"/>
      <c r="G7" s="112"/>
      <c r="H7" s="112"/>
      <c r="I7" s="94"/>
      <c r="J7" s="94"/>
      <c r="L7" s="10"/>
    </row>
    <row r="8" spans="1:31" s="2" customFormat="1" ht="12" customHeight="1">
      <c r="A8" s="15"/>
      <c r="B8" s="16"/>
      <c r="C8" s="92"/>
      <c r="D8" s="93" t="s">
        <v>29</v>
      </c>
      <c r="E8" s="92"/>
      <c r="F8" s="92"/>
      <c r="G8" s="100"/>
      <c r="H8" s="92"/>
      <c r="I8" s="92"/>
      <c r="J8" s="92"/>
      <c r="K8" s="15"/>
      <c r="L8" s="18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s="2" customFormat="1" ht="16.5" customHeight="1">
      <c r="A9" s="15"/>
      <c r="B9" s="16"/>
      <c r="C9" s="92"/>
      <c r="D9" s="92"/>
      <c r="E9" s="109" t="s">
        <v>68</v>
      </c>
      <c r="F9" s="110"/>
      <c r="G9" s="110"/>
      <c r="H9" s="110"/>
      <c r="I9" s="92"/>
      <c r="J9" s="92"/>
      <c r="K9" s="15"/>
      <c r="L9" s="18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s="2" customFormat="1" ht="10.35" customHeight="1">
      <c r="A10" s="15"/>
      <c r="B10" s="16"/>
      <c r="C10" s="92"/>
      <c r="D10" s="92"/>
      <c r="E10" s="92"/>
      <c r="F10" s="92"/>
      <c r="G10" s="100"/>
      <c r="H10" s="92"/>
      <c r="I10" s="92"/>
      <c r="J10" s="92"/>
      <c r="K10" s="15"/>
      <c r="L10" s="18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s="2" customFormat="1" ht="12" customHeight="1">
      <c r="A11" s="15"/>
      <c r="B11" s="16"/>
      <c r="C11" s="92"/>
      <c r="D11" s="93"/>
      <c r="E11" s="92"/>
      <c r="F11" s="12" t="s">
        <v>0</v>
      </c>
      <c r="G11" s="100"/>
      <c r="H11" s="92"/>
      <c r="I11" s="93" t="s">
        <v>5</v>
      </c>
      <c r="J11" s="12" t="s">
        <v>0</v>
      </c>
      <c r="K11" s="15"/>
      <c r="L11" s="18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s="2" customFormat="1" ht="12" customHeight="1">
      <c r="A12" s="15"/>
      <c r="B12" s="16"/>
      <c r="C12" s="92"/>
      <c r="D12" s="93" t="s">
        <v>6</v>
      </c>
      <c r="E12" s="92"/>
      <c r="F12" s="12" t="s">
        <v>67</v>
      </c>
      <c r="G12" s="100"/>
      <c r="H12" s="92"/>
      <c r="I12" s="93" t="s">
        <v>7</v>
      </c>
      <c r="J12" s="23"/>
      <c r="K12" s="15"/>
      <c r="L12" s="18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s="2" customFormat="1" ht="10.7" customHeight="1">
      <c r="A13" s="15"/>
      <c r="B13" s="16"/>
      <c r="C13" s="92"/>
      <c r="D13" s="92"/>
      <c r="E13" s="92"/>
      <c r="F13" s="92"/>
      <c r="G13" s="100"/>
      <c r="H13" s="92"/>
      <c r="I13" s="92"/>
      <c r="J13" s="92"/>
      <c r="K13" s="15"/>
      <c r="L13" s="18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s="2" customFormat="1" ht="12" customHeight="1">
      <c r="A14" s="15"/>
      <c r="B14" s="16"/>
      <c r="C14" s="92"/>
      <c r="D14" s="93" t="s">
        <v>8</v>
      </c>
      <c r="E14" s="92"/>
      <c r="F14" s="12" t="s">
        <v>69</v>
      </c>
      <c r="G14" s="100"/>
      <c r="H14" s="92"/>
      <c r="I14" s="93"/>
      <c r="J14" s="89"/>
      <c r="K14" s="15"/>
      <c r="L14" s="18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s="2" customFormat="1" ht="18" customHeight="1">
      <c r="A15" s="15"/>
      <c r="B15" s="16"/>
      <c r="C15" s="92"/>
      <c r="D15" s="92"/>
      <c r="E15" s="12"/>
      <c r="F15" s="12" t="s">
        <v>70</v>
      </c>
      <c r="G15" s="100"/>
      <c r="H15" s="92"/>
      <c r="I15" s="93"/>
      <c r="J15" s="90"/>
      <c r="K15" s="15"/>
      <c r="L15" s="18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s="2" customFormat="1" ht="18" customHeight="1">
      <c r="A16" s="15"/>
      <c r="B16" s="16"/>
      <c r="C16" s="92"/>
      <c r="D16" s="92"/>
      <c r="E16" s="12"/>
      <c r="F16" s="12" t="s">
        <v>71</v>
      </c>
      <c r="G16" s="100"/>
      <c r="H16" s="92"/>
      <c r="I16" s="93"/>
      <c r="J16" s="12"/>
      <c r="K16" s="15"/>
      <c r="L16" s="18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2" customFormat="1" ht="8.45" customHeight="1">
      <c r="A17" s="15"/>
      <c r="B17" s="16"/>
      <c r="C17" s="92"/>
      <c r="D17" s="92"/>
      <c r="E17" s="92"/>
      <c r="F17" s="92"/>
      <c r="G17" s="100"/>
      <c r="H17" s="92"/>
      <c r="I17" s="92"/>
      <c r="J17" s="92"/>
      <c r="K17" s="15"/>
      <c r="L17" s="18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s="2" customFormat="1" ht="12" customHeight="1">
      <c r="A18" s="15"/>
      <c r="B18" s="16"/>
      <c r="C18" s="92"/>
      <c r="D18" s="93" t="s">
        <v>9</v>
      </c>
      <c r="E18" s="92"/>
      <c r="F18" s="12"/>
      <c r="G18" s="100"/>
      <c r="H18" s="92"/>
      <c r="I18" s="93"/>
      <c r="J18" s="91"/>
      <c r="K18" s="15"/>
      <c r="L18" s="18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s="2" customFormat="1" ht="16.7" customHeight="1">
      <c r="A19" s="15"/>
      <c r="B19" s="16"/>
      <c r="C19" s="92"/>
      <c r="D19" s="92"/>
      <c r="E19" s="12"/>
      <c r="F19" s="12"/>
      <c r="G19" s="101"/>
      <c r="H19" s="12"/>
      <c r="I19" s="93"/>
      <c r="J19" s="12"/>
      <c r="K19" s="15"/>
      <c r="L19" s="18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2" customFormat="1" ht="13.35" customHeight="1">
      <c r="A20" s="15"/>
      <c r="B20" s="16"/>
      <c r="C20" s="92"/>
      <c r="D20" s="92"/>
      <c r="E20" s="92"/>
      <c r="F20" s="96"/>
      <c r="G20" s="100"/>
      <c r="H20" s="92"/>
      <c r="I20" s="92"/>
      <c r="J20" s="92"/>
      <c r="K20" s="15"/>
      <c r="L20" s="18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s="2" customFormat="1" ht="6.95" customHeight="1">
      <c r="A21" s="15"/>
      <c r="B21" s="16"/>
      <c r="C21" s="92"/>
      <c r="D21" s="92"/>
      <c r="E21" s="92"/>
      <c r="F21" s="92"/>
      <c r="G21" s="100"/>
      <c r="H21" s="92"/>
      <c r="I21" s="92"/>
      <c r="J21" s="92"/>
      <c r="K21" s="15"/>
      <c r="L21" s="18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s="2" customFormat="1" ht="6.95" customHeight="1">
      <c r="A22" s="15"/>
      <c r="B22" s="16"/>
      <c r="C22" s="15"/>
      <c r="D22" s="30"/>
      <c r="E22" s="30"/>
      <c r="F22" s="30"/>
      <c r="G22" s="102"/>
      <c r="H22" s="30"/>
      <c r="I22" s="30"/>
      <c r="J22" s="30"/>
      <c r="K22" s="30"/>
      <c r="L22" s="18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2" customFormat="1" ht="25.35" customHeight="1">
      <c r="A23" s="15"/>
      <c r="B23" s="16"/>
      <c r="C23" s="15"/>
      <c r="D23" s="35" t="s">
        <v>10</v>
      </c>
      <c r="E23" s="15"/>
      <c r="F23" s="15"/>
      <c r="G23" s="100"/>
      <c r="H23" s="15"/>
      <c r="I23" s="15"/>
      <c r="J23" s="32">
        <f>ROUND(J52,2)</f>
        <v>0</v>
      </c>
      <c r="K23" s="15"/>
      <c r="L23" s="18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2" customFormat="1" ht="6.95" customHeight="1">
      <c r="A24" s="15"/>
      <c r="B24" s="16"/>
      <c r="C24" s="15"/>
      <c r="D24" s="30"/>
      <c r="E24" s="30"/>
      <c r="F24" s="30"/>
      <c r="G24" s="102"/>
      <c r="H24" s="30"/>
      <c r="I24" s="30"/>
      <c r="J24" s="30"/>
      <c r="K24" s="30"/>
      <c r="L24" s="18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s="2" customFormat="1" ht="14.45" customHeight="1">
      <c r="A25" s="15"/>
      <c r="B25" s="16"/>
      <c r="C25" s="15"/>
      <c r="D25" s="15"/>
      <c r="E25" s="15"/>
      <c r="F25" s="17" t="s">
        <v>12</v>
      </c>
      <c r="G25" s="100"/>
      <c r="H25" s="15"/>
      <c r="I25" s="17" t="s">
        <v>11</v>
      </c>
      <c r="J25" s="17" t="s">
        <v>13</v>
      </c>
      <c r="K25" s="15"/>
      <c r="L25" s="18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s="2" customFormat="1" ht="14.45" customHeight="1">
      <c r="A26" s="15"/>
      <c r="B26" s="16"/>
      <c r="C26" s="15"/>
      <c r="D26" s="36" t="s">
        <v>14</v>
      </c>
      <c r="E26" s="13" t="s">
        <v>15</v>
      </c>
      <c r="F26" s="37">
        <f>J23</f>
        <v>0</v>
      </c>
      <c r="G26" s="100"/>
      <c r="H26" s="15"/>
      <c r="I26" s="38">
        <v>0.21</v>
      </c>
      <c r="J26" s="37">
        <f>((F26/100)*21)</f>
        <v>0</v>
      </c>
      <c r="K26" s="15"/>
      <c r="L26" s="18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s="2" customFormat="1" ht="14.45" customHeight="1">
      <c r="A27" s="15"/>
      <c r="B27" s="16"/>
      <c r="C27" s="15"/>
      <c r="D27" s="15"/>
      <c r="E27" s="13"/>
      <c r="F27" s="37"/>
      <c r="G27" s="100"/>
      <c r="H27" s="15"/>
      <c r="I27" s="38"/>
      <c r="J27" s="37"/>
      <c r="K27" s="15"/>
      <c r="L27" s="18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s="2" customFormat="1" ht="14.45" customHeight="1" hidden="1">
      <c r="A28" s="15"/>
      <c r="B28" s="16"/>
      <c r="C28" s="15"/>
      <c r="D28" s="15"/>
      <c r="E28" s="13" t="s">
        <v>16</v>
      </c>
      <c r="F28" s="37">
        <f>ROUND((SUM(BG72:BG248)),2)</f>
        <v>0</v>
      </c>
      <c r="G28" s="100"/>
      <c r="H28" s="15"/>
      <c r="I28" s="38">
        <v>0.21</v>
      </c>
      <c r="J28" s="37">
        <f>0</f>
        <v>0</v>
      </c>
      <c r="K28" s="15"/>
      <c r="L28" s="18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s="2" customFormat="1" ht="14.45" customHeight="1" hidden="1">
      <c r="A29" s="15"/>
      <c r="B29" s="16"/>
      <c r="C29" s="15"/>
      <c r="D29" s="15"/>
      <c r="E29" s="13" t="s">
        <v>17</v>
      </c>
      <c r="F29" s="37">
        <f>ROUND((SUM(BH72:BH248)),2)</f>
        <v>0</v>
      </c>
      <c r="G29" s="100"/>
      <c r="H29" s="15"/>
      <c r="I29" s="38">
        <v>0.15</v>
      </c>
      <c r="J29" s="37">
        <f>0</f>
        <v>0</v>
      </c>
      <c r="K29" s="15"/>
      <c r="L29" s="18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s="2" customFormat="1" ht="14.45" customHeight="1" hidden="1">
      <c r="A30" s="15"/>
      <c r="B30" s="16"/>
      <c r="C30" s="15"/>
      <c r="D30" s="15"/>
      <c r="E30" s="13" t="s">
        <v>18</v>
      </c>
      <c r="F30" s="37">
        <f>ROUND((SUM(BI72:BI248)),2)</f>
        <v>0</v>
      </c>
      <c r="G30" s="100"/>
      <c r="H30" s="15"/>
      <c r="I30" s="38">
        <v>0</v>
      </c>
      <c r="J30" s="37">
        <f>0</f>
        <v>0</v>
      </c>
      <c r="K30" s="15"/>
      <c r="L30" s="18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s="2" customFormat="1" ht="6.95" customHeight="1">
      <c r="A31" s="15"/>
      <c r="B31" s="16"/>
      <c r="C31" s="15"/>
      <c r="D31" s="15"/>
      <c r="E31" s="15"/>
      <c r="F31" s="15"/>
      <c r="G31" s="100"/>
      <c r="H31" s="15"/>
      <c r="I31" s="15"/>
      <c r="J31" s="15"/>
      <c r="K31" s="15"/>
      <c r="L31" s="18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s="2" customFormat="1" ht="25.35" customHeight="1">
      <c r="A32" s="15"/>
      <c r="B32" s="16"/>
      <c r="C32" s="39"/>
      <c r="D32" s="40" t="s">
        <v>19</v>
      </c>
      <c r="E32" s="25"/>
      <c r="F32" s="25"/>
      <c r="G32" s="41" t="s">
        <v>20</v>
      </c>
      <c r="H32" s="41" t="s">
        <v>64</v>
      </c>
      <c r="I32" s="25"/>
      <c r="J32" s="42">
        <f>SUM(J23:J30)</f>
        <v>0</v>
      </c>
      <c r="K32" s="43"/>
      <c r="L32" s="18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s="2" customFormat="1" ht="14.45" customHeight="1">
      <c r="A33" s="15"/>
      <c r="B33" s="16"/>
      <c r="C33" s="15"/>
      <c r="D33" s="15"/>
      <c r="E33" s="15"/>
      <c r="F33" s="15"/>
      <c r="G33" s="100"/>
      <c r="H33" s="15"/>
      <c r="I33" s="15"/>
      <c r="J33" s="15"/>
      <c r="K33" s="15"/>
      <c r="L33" s="18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7" spans="1:31" s="2" customFormat="1" ht="6.95" customHeight="1">
      <c r="A37" s="15"/>
      <c r="B37" s="21"/>
      <c r="C37" s="22"/>
      <c r="D37" s="22"/>
      <c r="E37" s="22"/>
      <c r="F37" s="22"/>
      <c r="G37" s="103"/>
      <c r="H37" s="22"/>
      <c r="I37" s="22"/>
      <c r="J37" s="22"/>
      <c r="K37" s="22"/>
      <c r="L37" s="18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s="2" customFormat="1" ht="24.95" customHeight="1">
      <c r="A38" s="15"/>
      <c r="B38" s="16"/>
      <c r="C38" s="11" t="s">
        <v>30</v>
      </c>
      <c r="D38" s="15"/>
      <c r="E38" s="15"/>
      <c r="F38" s="15"/>
      <c r="G38" s="100"/>
      <c r="H38" s="15"/>
      <c r="I38" s="15"/>
      <c r="J38" s="15"/>
      <c r="K38" s="15"/>
      <c r="L38" s="18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s="2" customFormat="1" ht="6.95" customHeight="1">
      <c r="A39" s="15"/>
      <c r="B39" s="16"/>
      <c r="C39" s="15"/>
      <c r="D39" s="15"/>
      <c r="E39" s="15"/>
      <c r="F39" s="15"/>
      <c r="G39" s="100"/>
      <c r="H39" s="15"/>
      <c r="I39" s="15"/>
      <c r="J39" s="15"/>
      <c r="K39" s="15"/>
      <c r="L39" s="18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s="2" customFormat="1" ht="12" customHeight="1">
      <c r="A40" s="15"/>
      <c r="B40" s="16"/>
      <c r="C40" s="13" t="s">
        <v>4</v>
      </c>
      <c r="D40" s="15"/>
      <c r="E40" s="15"/>
      <c r="F40" s="15"/>
      <c r="G40" s="100"/>
      <c r="H40" s="15"/>
      <c r="I40" s="15"/>
      <c r="J40" s="15"/>
      <c r="K40" s="15"/>
      <c r="L40" s="18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s="2" customFormat="1" ht="16.5" customHeight="1">
      <c r="A41" s="15"/>
      <c r="B41" s="16"/>
      <c r="C41" s="15"/>
      <c r="D41" s="15"/>
      <c r="E41" s="111" t="str">
        <f>E7</f>
        <v>Sportovní vybavení do Plechárny</v>
      </c>
      <c r="F41" s="112"/>
      <c r="G41" s="112"/>
      <c r="H41" s="112"/>
      <c r="I41" s="15"/>
      <c r="J41" s="15"/>
      <c r="K41" s="15"/>
      <c r="L41" s="18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s="2" customFormat="1" ht="12" customHeight="1">
      <c r="A42" s="15"/>
      <c r="B42" s="16"/>
      <c r="C42" s="13" t="s">
        <v>29</v>
      </c>
      <c r="D42" s="15"/>
      <c r="E42" s="15"/>
      <c r="F42" s="15"/>
      <c r="G42" s="100"/>
      <c r="H42" s="15"/>
      <c r="I42" s="15"/>
      <c r="J42" s="15"/>
      <c r="K42" s="15"/>
      <c r="L42" s="18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s="2" customFormat="1" ht="16.5" customHeight="1">
      <c r="A43" s="15"/>
      <c r="B43" s="16"/>
      <c r="C43" s="15"/>
      <c r="D43" s="15"/>
      <c r="E43" s="109" t="str">
        <f>E9</f>
        <v xml:space="preserve">Plechárna </v>
      </c>
      <c r="F43" s="110"/>
      <c r="G43" s="110"/>
      <c r="H43" s="110"/>
      <c r="I43" s="15"/>
      <c r="J43" s="15"/>
      <c r="K43" s="15"/>
      <c r="L43" s="18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s="2" customFormat="1" ht="6.95" customHeight="1">
      <c r="A44" s="15"/>
      <c r="B44" s="16"/>
      <c r="C44" s="15"/>
      <c r="D44" s="15"/>
      <c r="E44" s="15"/>
      <c r="F44" s="15"/>
      <c r="G44" s="100"/>
      <c r="H44" s="15"/>
      <c r="I44" s="15"/>
      <c r="J44" s="15"/>
      <c r="K44" s="15"/>
      <c r="L44" s="18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s="2" customFormat="1" ht="12" customHeight="1">
      <c r="A45" s="15"/>
      <c r="B45" s="16"/>
      <c r="C45" s="13" t="s">
        <v>6</v>
      </c>
      <c r="D45" s="15"/>
      <c r="E45" s="115" t="str">
        <f>F12</f>
        <v>Plechárna Černý most, Praha 14</v>
      </c>
      <c r="F45" s="115"/>
      <c r="G45" s="100"/>
      <c r="H45" s="15"/>
      <c r="I45" s="13" t="s">
        <v>7</v>
      </c>
      <c r="J45" s="23" t="str">
        <f>IF(J12="","",J12)</f>
        <v/>
      </c>
      <c r="K45" s="15"/>
      <c r="L45" s="18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s="2" customFormat="1" ht="6.95" customHeight="1">
      <c r="A46" s="15"/>
      <c r="B46" s="16"/>
      <c r="C46" s="15"/>
      <c r="D46" s="15"/>
      <c r="E46" s="15"/>
      <c r="F46" s="15"/>
      <c r="G46" s="100"/>
      <c r="H46" s="15"/>
      <c r="I46" s="15"/>
      <c r="J46" s="15"/>
      <c r="K46" s="15"/>
      <c r="L46" s="18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s="2" customFormat="1" ht="15.2" customHeight="1">
      <c r="A47" s="15"/>
      <c r="B47" s="16"/>
      <c r="C47" s="13"/>
      <c r="D47" s="15"/>
      <c r="E47" s="15"/>
      <c r="F47" s="12"/>
      <c r="G47" s="100"/>
      <c r="H47" s="15"/>
      <c r="I47" s="13"/>
      <c r="J47" s="14"/>
      <c r="K47" s="15"/>
      <c r="L47" s="18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s="2" customFormat="1" ht="15.2" customHeight="1">
      <c r="A48" s="15"/>
      <c r="B48" s="16"/>
      <c r="C48" s="13" t="s">
        <v>9</v>
      </c>
      <c r="D48" s="15"/>
      <c r="E48" s="96"/>
      <c r="F48" s="12"/>
      <c r="G48" s="100"/>
      <c r="H48" s="15"/>
      <c r="I48" s="13"/>
      <c r="J48" s="14"/>
      <c r="K48" s="15"/>
      <c r="L48" s="18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s="2" customFormat="1" ht="10.35" customHeight="1">
      <c r="A49" s="15"/>
      <c r="B49" s="16"/>
      <c r="C49" s="15"/>
      <c r="D49" s="15"/>
      <c r="E49" s="15"/>
      <c r="F49" s="15"/>
      <c r="G49" s="100"/>
      <c r="H49" s="15"/>
      <c r="I49" s="15"/>
      <c r="J49" s="15"/>
      <c r="K49" s="15"/>
      <c r="L49" s="18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s="2" customFormat="1" ht="29.25" customHeight="1">
      <c r="A50" s="15"/>
      <c r="B50" s="16"/>
      <c r="C50" s="44" t="s">
        <v>31</v>
      </c>
      <c r="D50" s="39"/>
      <c r="E50" s="39"/>
      <c r="F50" s="39"/>
      <c r="G50" s="104"/>
      <c r="H50" s="39"/>
      <c r="I50" s="39"/>
      <c r="J50" s="45" t="s">
        <v>61</v>
      </c>
      <c r="K50" s="39"/>
      <c r="L50" s="18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s="2" customFormat="1" ht="10.35" customHeight="1">
      <c r="A51" s="15"/>
      <c r="B51" s="16"/>
      <c r="C51" s="15"/>
      <c r="D51" s="15"/>
      <c r="E51" s="15"/>
      <c r="F51" s="15"/>
      <c r="G51" s="100"/>
      <c r="H51" s="15"/>
      <c r="I51" s="15"/>
      <c r="J51" s="15"/>
      <c r="K51" s="15"/>
      <c r="L51" s="18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47" s="2" customFormat="1" ht="22.7" customHeight="1">
      <c r="A52" s="15"/>
      <c r="B52" s="16"/>
      <c r="C52" s="46" t="s">
        <v>32</v>
      </c>
      <c r="D52" s="15"/>
      <c r="E52" s="15"/>
      <c r="F52" s="15"/>
      <c r="G52" s="100"/>
      <c r="H52" s="15"/>
      <c r="I52" s="15"/>
      <c r="J52" s="32">
        <f>SUM(J53:J55)</f>
        <v>0</v>
      </c>
      <c r="K52" s="15"/>
      <c r="L52" s="18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U52" s="7" t="s">
        <v>33</v>
      </c>
    </row>
    <row r="53" spans="2:12" s="3" customFormat="1" ht="24.95" customHeight="1">
      <c r="B53" s="47"/>
      <c r="D53" s="65" t="s">
        <v>46</v>
      </c>
      <c r="E53" s="65" t="s">
        <v>73</v>
      </c>
      <c r="F53" s="48"/>
      <c r="G53" s="105"/>
      <c r="H53" s="48"/>
      <c r="I53" s="48"/>
      <c r="J53" s="49">
        <f>J73</f>
        <v>0</v>
      </c>
      <c r="L53" s="47"/>
    </row>
    <row r="54" spans="2:12" s="3" customFormat="1" ht="24.95" customHeight="1">
      <c r="B54" s="47"/>
      <c r="D54" s="65" t="s">
        <v>53</v>
      </c>
      <c r="E54" s="65" t="s">
        <v>80</v>
      </c>
      <c r="F54" s="48"/>
      <c r="G54" s="105"/>
      <c r="H54" s="48"/>
      <c r="I54" s="48"/>
      <c r="J54" s="49">
        <f>J80</f>
        <v>0</v>
      </c>
      <c r="L54" s="47"/>
    </row>
    <row r="55" spans="2:12" s="4" customFormat="1" ht="20.1" customHeight="1">
      <c r="B55" s="50"/>
      <c r="D55" s="65" t="s">
        <v>118</v>
      </c>
      <c r="E55" s="65" t="s">
        <v>119</v>
      </c>
      <c r="F55" s="51"/>
      <c r="G55" s="106"/>
      <c r="H55" s="51"/>
      <c r="I55" s="51"/>
      <c r="J55" s="49">
        <f>J241</f>
        <v>0</v>
      </c>
      <c r="L55" s="50"/>
    </row>
    <row r="56" spans="1:31" s="2" customFormat="1" ht="6.95" customHeight="1">
      <c r="A56" s="15"/>
      <c r="B56" s="19"/>
      <c r="C56" s="20"/>
      <c r="D56" s="20"/>
      <c r="E56" s="20"/>
      <c r="F56" s="20"/>
      <c r="G56" s="107"/>
      <c r="H56" s="20"/>
      <c r="I56" s="20"/>
      <c r="J56" s="20"/>
      <c r="K56" s="20"/>
      <c r="L56" s="18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60" spans="1:31" s="2" customFormat="1" ht="6.95" customHeight="1">
      <c r="A60" s="15"/>
      <c r="B60" s="21"/>
      <c r="C60" s="22"/>
      <c r="D60" s="22"/>
      <c r="E60" s="22"/>
      <c r="F60" s="22"/>
      <c r="G60" s="103"/>
      <c r="H60" s="22"/>
      <c r="I60" s="22"/>
      <c r="J60" s="22"/>
      <c r="K60" s="22"/>
      <c r="L60" s="18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2" customFormat="1" ht="24.95" customHeight="1">
      <c r="A61" s="15"/>
      <c r="B61" s="16"/>
      <c r="C61" s="11" t="s">
        <v>34</v>
      </c>
      <c r="D61" s="15"/>
      <c r="E61" s="15"/>
      <c r="F61" s="15"/>
      <c r="G61" s="100"/>
      <c r="H61" s="15"/>
      <c r="I61" s="15"/>
      <c r="J61" s="15"/>
      <c r="K61" s="15"/>
      <c r="L61" s="18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2" customFormat="1" ht="6.95" customHeight="1">
      <c r="A62" s="15"/>
      <c r="B62" s="16"/>
      <c r="C62" s="15"/>
      <c r="D62" s="15"/>
      <c r="E62" s="15"/>
      <c r="F62" s="15"/>
      <c r="G62" s="100"/>
      <c r="H62" s="15"/>
      <c r="I62" s="15"/>
      <c r="J62" s="15"/>
      <c r="K62" s="15"/>
      <c r="L62" s="18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2" customFormat="1" ht="12" customHeight="1">
      <c r="A63" s="15"/>
      <c r="B63" s="16"/>
      <c r="C63" s="13" t="s">
        <v>4</v>
      </c>
      <c r="D63" s="15"/>
      <c r="E63" s="15"/>
      <c r="F63" s="15"/>
      <c r="G63" s="100"/>
      <c r="H63" s="15"/>
      <c r="I63" s="15"/>
      <c r="J63" s="15"/>
      <c r="K63" s="15"/>
      <c r="L63" s="18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" customFormat="1" ht="16.5" customHeight="1">
      <c r="A64" s="15"/>
      <c r="B64" s="16"/>
      <c r="C64" s="15"/>
      <c r="D64" s="15"/>
      <c r="E64" s="111" t="str">
        <f>E7</f>
        <v>Sportovní vybavení do Plechárny</v>
      </c>
      <c r="F64" s="112"/>
      <c r="G64" s="112"/>
      <c r="H64" s="112"/>
      <c r="I64" s="15"/>
      <c r="J64" s="15"/>
      <c r="K64" s="15"/>
      <c r="L64" s="18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s="2" customFormat="1" ht="12" customHeight="1">
      <c r="A65" s="15"/>
      <c r="B65" s="16"/>
      <c r="C65" s="13" t="s">
        <v>29</v>
      </c>
      <c r="D65" s="15"/>
      <c r="E65" s="15"/>
      <c r="F65" s="15"/>
      <c r="G65" s="100"/>
      <c r="H65" s="15"/>
      <c r="I65" s="15"/>
      <c r="J65" s="15"/>
      <c r="K65" s="15"/>
      <c r="L65" s="18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2" customFormat="1" ht="16.5" customHeight="1">
      <c r="A66" s="15"/>
      <c r="B66" s="16"/>
      <c r="C66" s="15"/>
      <c r="D66" s="15"/>
      <c r="E66" s="109" t="str">
        <f>E9</f>
        <v xml:space="preserve">Plechárna </v>
      </c>
      <c r="F66" s="110"/>
      <c r="G66" s="110"/>
      <c r="H66" s="110"/>
      <c r="I66" s="15"/>
      <c r="J66" s="15"/>
      <c r="K66" s="15"/>
      <c r="L66" s="18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s="2" customFormat="1" ht="6.95" customHeight="1">
      <c r="A67" s="15"/>
      <c r="B67" s="16"/>
      <c r="C67" s="15"/>
      <c r="D67" s="15"/>
      <c r="E67" s="15"/>
      <c r="F67" s="15"/>
      <c r="G67" s="100"/>
      <c r="H67" s="15"/>
      <c r="I67" s="15"/>
      <c r="J67" s="15"/>
      <c r="K67" s="15"/>
      <c r="L67" s="18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s="2" customFormat="1" ht="12" customHeight="1">
      <c r="A68" s="15"/>
      <c r="B68" s="16"/>
      <c r="C68" s="13" t="s">
        <v>6</v>
      </c>
      <c r="D68" s="15"/>
      <c r="E68" s="15"/>
      <c r="F68" s="12" t="str">
        <f>F12</f>
        <v>Plechárna Černý most, Praha 14</v>
      </c>
      <c r="G68" s="100"/>
      <c r="H68" s="15"/>
      <c r="J68" s="23"/>
      <c r="K68" s="15"/>
      <c r="L68" s="18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s="2" customFormat="1" ht="6.95" customHeight="1">
      <c r="A69" s="15"/>
      <c r="B69" s="16"/>
      <c r="C69" s="15"/>
      <c r="D69" s="15"/>
      <c r="E69" s="15"/>
      <c r="F69" s="15"/>
      <c r="G69" s="100"/>
      <c r="H69" s="15"/>
      <c r="J69" s="15"/>
      <c r="K69" s="15"/>
      <c r="L69" s="18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s="2" customFormat="1" ht="10.35" customHeight="1">
      <c r="A70" s="15"/>
      <c r="B70" s="16"/>
      <c r="C70" s="15"/>
      <c r="D70" s="15"/>
      <c r="E70" s="15"/>
      <c r="F70" s="15"/>
      <c r="G70" s="100"/>
      <c r="H70" s="15"/>
      <c r="I70" s="15"/>
      <c r="J70" s="15"/>
      <c r="K70" s="15"/>
      <c r="L70" s="18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s="5" customFormat="1" ht="29.25" customHeight="1">
      <c r="A71" s="52"/>
      <c r="B71" s="53"/>
      <c r="C71" s="54" t="s">
        <v>35</v>
      </c>
      <c r="D71" s="55" t="s">
        <v>23</v>
      </c>
      <c r="E71" s="55" t="s">
        <v>21</v>
      </c>
      <c r="F71" s="55" t="s">
        <v>22</v>
      </c>
      <c r="G71" s="55" t="s">
        <v>36</v>
      </c>
      <c r="H71" s="55" t="s">
        <v>37</v>
      </c>
      <c r="I71" s="55" t="s">
        <v>62</v>
      </c>
      <c r="J71" s="56" t="s">
        <v>63</v>
      </c>
      <c r="K71" s="57" t="s">
        <v>38</v>
      </c>
      <c r="L71" s="58"/>
      <c r="M71" s="26" t="s">
        <v>0</v>
      </c>
      <c r="N71" s="27" t="s">
        <v>14</v>
      </c>
      <c r="O71" s="27" t="s">
        <v>39</v>
      </c>
      <c r="P71" s="27" t="s">
        <v>40</v>
      </c>
      <c r="Q71" s="27" t="s">
        <v>41</v>
      </c>
      <c r="R71" s="27" t="s">
        <v>42</v>
      </c>
      <c r="S71" s="27" t="s">
        <v>43</v>
      </c>
      <c r="T71" s="28" t="s">
        <v>44</v>
      </c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</row>
    <row r="72" spans="1:63" s="2" customFormat="1" ht="22.7" customHeight="1">
      <c r="A72" s="15"/>
      <c r="B72" s="16"/>
      <c r="C72" s="31" t="s">
        <v>45</v>
      </c>
      <c r="D72" s="15"/>
      <c r="E72" s="15"/>
      <c r="F72" s="15"/>
      <c r="G72" s="100"/>
      <c r="H72" s="15"/>
      <c r="I72" s="15"/>
      <c r="J72" s="59">
        <f>SUM(J73,J80,J241)</f>
        <v>0</v>
      </c>
      <c r="K72" s="15"/>
      <c r="L72" s="16"/>
      <c r="M72" s="29"/>
      <c r="N72" s="24"/>
      <c r="O72" s="30"/>
      <c r="P72" s="60" t="e">
        <f>P73+P80+#REF!+#REF!+#REF!+#REF!+#REF!</f>
        <v>#VALUE!</v>
      </c>
      <c r="Q72" s="30"/>
      <c r="R72" s="60" t="e">
        <f>R73+R80+#REF!+#REF!+#REF!+#REF!+#REF!</f>
        <v>#VALUE!</v>
      </c>
      <c r="S72" s="30"/>
      <c r="T72" s="61" t="e">
        <f>T73+T80+#REF!+#REF!+#REF!+#REF!+#REF!</f>
        <v>#VALUE!</v>
      </c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T72" s="7" t="s">
        <v>24</v>
      </c>
      <c r="AU72" s="7" t="s">
        <v>33</v>
      </c>
      <c r="BK72" s="62" t="e">
        <f>BK73+BK80+#REF!+#REF!+#REF!+#REF!+#REF!</f>
        <v>#VALUE!</v>
      </c>
    </row>
    <row r="73" spans="2:63" s="6" customFormat="1" ht="26.1" customHeight="1">
      <c r="B73" s="63"/>
      <c r="D73" s="64" t="s">
        <v>24</v>
      </c>
      <c r="E73" s="65" t="s">
        <v>46</v>
      </c>
      <c r="F73" s="65" t="s">
        <v>73</v>
      </c>
      <c r="G73" s="71"/>
      <c r="J73" s="66">
        <f>J74</f>
        <v>0</v>
      </c>
      <c r="L73" s="63"/>
      <c r="M73" s="67"/>
      <c r="N73" s="68"/>
      <c r="O73" s="68"/>
      <c r="P73" s="69" t="e">
        <f>P74+#REF!+#REF!</f>
        <v>#VALUE!</v>
      </c>
      <c r="Q73" s="68"/>
      <c r="R73" s="69" t="e">
        <f>R74+#REF!+#REF!</f>
        <v>#VALUE!</v>
      </c>
      <c r="S73" s="68"/>
      <c r="T73" s="70" t="e">
        <f>T74+#REF!+#REF!</f>
        <v>#VALUE!</v>
      </c>
      <c r="AR73" s="64" t="s">
        <v>26</v>
      </c>
      <c r="AT73" s="71" t="s">
        <v>24</v>
      </c>
      <c r="AU73" s="71" t="s">
        <v>25</v>
      </c>
      <c r="AY73" s="64" t="s">
        <v>47</v>
      </c>
      <c r="BK73" s="72" t="e">
        <f>BK74+#REF!+#REF!</f>
        <v>#VALUE!</v>
      </c>
    </row>
    <row r="74" spans="2:63" s="6" customFormat="1" ht="22.7" customHeight="1">
      <c r="B74" s="63"/>
      <c r="D74" s="64" t="s">
        <v>24</v>
      </c>
      <c r="E74" s="73"/>
      <c r="F74" s="73" t="s">
        <v>72</v>
      </c>
      <c r="G74" s="71"/>
      <c r="J74" s="74">
        <f>SUM(J75:K79)</f>
        <v>0</v>
      </c>
      <c r="L74" s="63"/>
      <c r="M74" s="67"/>
      <c r="N74" s="68"/>
      <c r="O74" s="68"/>
      <c r="P74" s="69" t="e">
        <f>SUM(P75:P79)</f>
        <v>#VALUE!</v>
      </c>
      <c r="Q74" s="68"/>
      <c r="R74" s="69" t="e">
        <f>SUM(R75:R79)</f>
        <v>#VALUE!</v>
      </c>
      <c r="S74" s="68"/>
      <c r="T74" s="70" t="e">
        <f>SUM(T75:T79)</f>
        <v>#VALUE!</v>
      </c>
      <c r="AR74" s="64" t="s">
        <v>26</v>
      </c>
      <c r="AT74" s="71" t="s">
        <v>24</v>
      </c>
      <c r="AU74" s="71" t="s">
        <v>26</v>
      </c>
      <c r="AY74" s="64" t="s">
        <v>47</v>
      </c>
      <c r="BK74" s="72" t="e">
        <f>SUM(BK75:BK79)</f>
        <v>#VALUE!</v>
      </c>
    </row>
    <row r="75" spans="1:65" s="2" customFormat="1" ht="43.35" customHeight="1">
      <c r="A75" s="15"/>
      <c r="B75" s="75"/>
      <c r="C75" s="76">
        <v>1</v>
      </c>
      <c r="D75" s="76"/>
      <c r="E75" s="77"/>
      <c r="F75" s="78" t="s">
        <v>74</v>
      </c>
      <c r="G75" s="79" t="s">
        <v>75</v>
      </c>
      <c r="H75" s="97" t="s">
        <v>75</v>
      </c>
      <c r="I75" s="81"/>
      <c r="J75" s="81"/>
      <c r="K75" s="82"/>
      <c r="L75" s="16"/>
      <c r="M75" s="83" t="s">
        <v>0</v>
      </c>
      <c r="N75" s="84" t="s">
        <v>15</v>
      </c>
      <c r="O75" s="85">
        <v>0</v>
      </c>
      <c r="P75" s="85" t="e">
        <f aca="true" t="shared" si="0" ref="P75:P76">O75*H75</f>
        <v>#VALUE!</v>
      </c>
      <c r="Q75" s="85">
        <v>0</v>
      </c>
      <c r="R75" s="85" t="e">
        <f aca="true" t="shared" si="1" ref="R75:R76">Q75*H75</f>
        <v>#VALUE!</v>
      </c>
      <c r="S75" s="85">
        <v>0</v>
      </c>
      <c r="T75" s="86" t="e">
        <f aca="true" t="shared" si="2" ref="T75:T76">S75*H75</f>
        <v>#VALUE!</v>
      </c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R75" s="87" t="s">
        <v>49</v>
      </c>
      <c r="AT75" s="87" t="s">
        <v>48</v>
      </c>
      <c r="AU75" s="87" t="s">
        <v>28</v>
      </c>
      <c r="AY75" s="7" t="s">
        <v>47</v>
      </c>
      <c r="BE75" s="88">
        <f aca="true" t="shared" si="3" ref="BE75:BE76">IF(N75="základní",J75,0)</f>
        <v>0</v>
      </c>
      <c r="BF75" s="88">
        <f aca="true" t="shared" si="4" ref="BF75:BF76">IF(N75="snížená",J75,0)</f>
        <v>0</v>
      </c>
      <c r="BG75" s="88">
        <f aca="true" t="shared" si="5" ref="BG75:BG76">IF(N75="zákl. přenesená",J75,0)</f>
        <v>0</v>
      </c>
      <c r="BH75" s="88">
        <f aca="true" t="shared" si="6" ref="BH75:BH76">IF(N75="sníž. přenesená",J75,0)</f>
        <v>0</v>
      </c>
      <c r="BI75" s="88">
        <f aca="true" t="shared" si="7" ref="BI75:BI76">IF(N75="nulová",J75,0)</f>
        <v>0</v>
      </c>
      <c r="BJ75" s="7" t="s">
        <v>26</v>
      </c>
      <c r="BK75" s="88" t="e">
        <f aca="true" t="shared" si="8" ref="BK75:BK76">ROUND(I75*H75,2)</f>
        <v>#VALUE!</v>
      </c>
      <c r="BL75" s="7" t="s">
        <v>49</v>
      </c>
      <c r="BM75" s="87" t="s">
        <v>51</v>
      </c>
    </row>
    <row r="76" spans="1:65" s="2" customFormat="1" ht="26.45" customHeight="1">
      <c r="A76" s="15"/>
      <c r="B76" s="75"/>
      <c r="C76" s="76">
        <v>2</v>
      </c>
      <c r="D76" s="76"/>
      <c r="E76" s="77"/>
      <c r="F76" s="78" t="s">
        <v>76</v>
      </c>
      <c r="G76" s="79" t="s">
        <v>75</v>
      </c>
      <c r="H76" s="97" t="s">
        <v>75</v>
      </c>
      <c r="I76" s="81"/>
      <c r="J76" s="81"/>
      <c r="K76" s="82"/>
      <c r="L76" s="16"/>
      <c r="M76" s="83" t="s">
        <v>0</v>
      </c>
      <c r="N76" s="84" t="s">
        <v>15</v>
      </c>
      <c r="O76" s="85">
        <v>0</v>
      </c>
      <c r="P76" s="85" t="e">
        <f t="shared" si="0"/>
        <v>#VALUE!</v>
      </c>
      <c r="Q76" s="85">
        <v>0</v>
      </c>
      <c r="R76" s="85" t="e">
        <f t="shared" si="1"/>
        <v>#VALUE!</v>
      </c>
      <c r="S76" s="85">
        <v>0</v>
      </c>
      <c r="T76" s="86" t="e">
        <f t="shared" si="2"/>
        <v>#VALUE!</v>
      </c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R76" s="87" t="s">
        <v>49</v>
      </c>
      <c r="AT76" s="87" t="s">
        <v>48</v>
      </c>
      <c r="AU76" s="87" t="s">
        <v>28</v>
      </c>
      <c r="AY76" s="7" t="s">
        <v>47</v>
      </c>
      <c r="BE76" s="88">
        <f t="shared" si="3"/>
        <v>0</v>
      </c>
      <c r="BF76" s="88">
        <f t="shared" si="4"/>
        <v>0</v>
      </c>
      <c r="BG76" s="88">
        <f t="shared" si="5"/>
        <v>0</v>
      </c>
      <c r="BH76" s="88">
        <f t="shared" si="6"/>
        <v>0</v>
      </c>
      <c r="BI76" s="88">
        <f t="shared" si="7"/>
        <v>0</v>
      </c>
      <c r="BJ76" s="7" t="s">
        <v>26</v>
      </c>
      <c r="BK76" s="88" t="e">
        <f t="shared" si="8"/>
        <v>#VALUE!</v>
      </c>
      <c r="BL76" s="7" t="s">
        <v>49</v>
      </c>
      <c r="BM76" s="87" t="s">
        <v>52</v>
      </c>
    </row>
    <row r="77" spans="1:65" s="2" customFormat="1" ht="44.45" customHeight="1">
      <c r="A77" s="95"/>
      <c r="B77" s="75"/>
      <c r="C77" s="76">
        <v>3</v>
      </c>
      <c r="D77" s="76"/>
      <c r="E77" s="77"/>
      <c r="F77" s="78" t="s">
        <v>77</v>
      </c>
      <c r="G77" s="79" t="s">
        <v>75</v>
      </c>
      <c r="H77" s="97" t="s">
        <v>75</v>
      </c>
      <c r="I77" s="81"/>
      <c r="J77" s="81"/>
      <c r="K77" s="82"/>
      <c r="L77" s="16"/>
      <c r="M77" s="83"/>
      <c r="N77" s="84"/>
      <c r="O77" s="85"/>
      <c r="P77" s="85"/>
      <c r="Q77" s="85"/>
      <c r="R77" s="85"/>
      <c r="S77" s="85"/>
      <c r="T77" s="86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R77" s="87"/>
      <c r="AT77" s="87"/>
      <c r="AU77" s="87"/>
      <c r="AY77" s="7"/>
      <c r="BE77" s="88"/>
      <c r="BF77" s="88"/>
      <c r="BG77" s="88"/>
      <c r="BH77" s="88"/>
      <c r="BI77" s="88"/>
      <c r="BJ77" s="7"/>
      <c r="BK77" s="88"/>
      <c r="BL77" s="7"/>
      <c r="BM77" s="87"/>
    </row>
    <row r="78" spans="1:65" s="2" customFormat="1" ht="26.45" customHeight="1">
      <c r="A78" s="95"/>
      <c r="B78" s="75"/>
      <c r="C78" s="76">
        <v>4</v>
      </c>
      <c r="D78" s="76"/>
      <c r="E78" s="77"/>
      <c r="F78" s="78" t="s">
        <v>78</v>
      </c>
      <c r="G78" s="79" t="s">
        <v>75</v>
      </c>
      <c r="H78" s="97" t="s">
        <v>75</v>
      </c>
      <c r="I78" s="81"/>
      <c r="J78" s="81"/>
      <c r="K78" s="82"/>
      <c r="L78" s="16"/>
      <c r="M78" s="83"/>
      <c r="N78" s="84"/>
      <c r="O78" s="85"/>
      <c r="P78" s="85"/>
      <c r="Q78" s="85"/>
      <c r="R78" s="85"/>
      <c r="S78" s="85"/>
      <c r="T78" s="86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R78" s="87"/>
      <c r="AT78" s="87"/>
      <c r="AU78" s="87"/>
      <c r="AY78" s="7"/>
      <c r="BE78" s="88"/>
      <c r="BF78" s="88"/>
      <c r="BG78" s="88"/>
      <c r="BH78" s="88"/>
      <c r="BI78" s="88"/>
      <c r="BJ78" s="7"/>
      <c r="BK78" s="88"/>
      <c r="BL78" s="7"/>
      <c r="BM78" s="87"/>
    </row>
    <row r="79" spans="1:65" s="2" customFormat="1" ht="26.45" customHeight="1">
      <c r="A79" s="95"/>
      <c r="B79" s="75"/>
      <c r="C79" s="76">
        <v>5</v>
      </c>
      <c r="D79" s="76"/>
      <c r="E79" s="77"/>
      <c r="F79" s="78" t="s">
        <v>79</v>
      </c>
      <c r="G79" s="79" t="s">
        <v>75</v>
      </c>
      <c r="H79" s="97" t="s">
        <v>75</v>
      </c>
      <c r="I79" s="81"/>
      <c r="J79" s="81"/>
      <c r="K79" s="82"/>
      <c r="L79" s="16"/>
      <c r="M79" s="83"/>
      <c r="N79" s="84"/>
      <c r="O79" s="85"/>
      <c r="P79" s="85"/>
      <c r="Q79" s="85"/>
      <c r="R79" s="85"/>
      <c r="S79" s="85"/>
      <c r="T79" s="86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R79" s="87"/>
      <c r="AT79" s="87"/>
      <c r="AU79" s="87"/>
      <c r="AY79" s="7"/>
      <c r="BE79" s="88"/>
      <c r="BF79" s="88"/>
      <c r="BG79" s="88"/>
      <c r="BH79" s="88"/>
      <c r="BI79" s="88"/>
      <c r="BJ79" s="7"/>
      <c r="BK79" s="88"/>
      <c r="BL79" s="7"/>
      <c r="BM79" s="87"/>
    </row>
    <row r="80" spans="2:63" s="6" customFormat="1" ht="26.1" customHeight="1">
      <c r="B80" s="63"/>
      <c r="D80" s="64"/>
      <c r="E80" s="65" t="s">
        <v>53</v>
      </c>
      <c r="F80" s="65" t="s">
        <v>80</v>
      </c>
      <c r="G80" s="71"/>
      <c r="J80" s="66"/>
      <c r="L80" s="63"/>
      <c r="M80" s="67"/>
      <c r="N80" s="68"/>
      <c r="O80" s="68"/>
      <c r="P80" s="69" t="e">
        <f>P81+#REF!+#REF!+#REF!+#REF!+#REF!+#REF!</f>
        <v>#REF!</v>
      </c>
      <c r="Q80" s="68"/>
      <c r="R80" s="69" t="e">
        <f>R81+#REF!+#REF!+#REF!+#REF!+#REF!+#REF!</f>
        <v>#REF!</v>
      </c>
      <c r="S80" s="68"/>
      <c r="T80" s="70" t="e">
        <f>T81+#REF!+#REF!+#REF!+#REF!+#REF!+#REF!</f>
        <v>#REF!</v>
      </c>
      <c r="AR80" s="64" t="s">
        <v>26</v>
      </c>
      <c r="AT80" s="71" t="s">
        <v>24</v>
      </c>
      <c r="AU80" s="71" t="s">
        <v>25</v>
      </c>
      <c r="AY80" s="64" t="s">
        <v>47</v>
      </c>
      <c r="BK80" s="72" t="e">
        <f>BK81+#REF!+#REF!+#REF!+#REF!+#REF!+#REF!</f>
        <v>#REF!</v>
      </c>
    </row>
    <row r="81" spans="2:63" s="6" customFormat="1" ht="22.7" customHeight="1">
      <c r="B81" s="63"/>
      <c r="D81" s="64"/>
      <c r="E81" s="73"/>
      <c r="F81" s="73" t="s">
        <v>89</v>
      </c>
      <c r="G81" s="71"/>
      <c r="J81" s="74"/>
      <c r="L81" s="63"/>
      <c r="M81" s="67"/>
      <c r="N81" s="68"/>
      <c r="O81" s="68"/>
      <c r="P81" s="69">
        <f>SUM(P82:P242)</f>
        <v>0</v>
      </c>
      <c r="Q81" s="68"/>
      <c r="R81" s="69">
        <f>SUM(R82:R242)</f>
        <v>0</v>
      </c>
      <c r="S81" s="68"/>
      <c r="T81" s="70">
        <f>SUM(T82:T242)</f>
        <v>0</v>
      </c>
      <c r="AR81" s="64" t="s">
        <v>26</v>
      </c>
      <c r="AT81" s="71" t="s">
        <v>24</v>
      </c>
      <c r="AU81" s="71" t="s">
        <v>26</v>
      </c>
      <c r="AY81" s="64" t="s">
        <v>47</v>
      </c>
      <c r="BK81" s="72">
        <f>SUM(BK82:BK242)</f>
        <v>0</v>
      </c>
    </row>
    <row r="82" spans="1:65" s="2" customFormat="1" ht="24.6" customHeight="1">
      <c r="A82" s="15"/>
      <c r="B82" s="75"/>
      <c r="C82" s="76">
        <v>6</v>
      </c>
      <c r="D82" s="76"/>
      <c r="E82" s="77"/>
      <c r="F82" s="78" t="s">
        <v>82</v>
      </c>
      <c r="G82" s="79" t="s">
        <v>50</v>
      </c>
      <c r="H82" s="80">
        <v>10</v>
      </c>
      <c r="I82" s="81"/>
      <c r="J82" s="81"/>
      <c r="K82" s="82"/>
      <c r="L82" s="16"/>
      <c r="M82" s="83" t="s">
        <v>0</v>
      </c>
      <c r="N82" s="84" t="s">
        <v>15</v>
      </c>
      <c r="O82" s="85">
        <v>0</v>
      </c>
      <c r="P82" s="85">
        <f>O82*H82</f>
        <v>0</v>
      </c>
      <c r="Q82" s="85">
        <v>0</v>
      </c>
      <c r="R82" s="85">
        <f>Q82*H82</f>
        <v>0</v>
      </c>
      <c r="S82" s="85">
        <v>0</v>
      </c>
      <c r="T82" s="86">
        <f>S82*H82</f>
        <v>0</v>
      </c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R82" s="87" t="s">
        <v>49</v>
      </c>
      <c r="AT82" s="87" t="s">
        <v>48</v>
      </c>
      <c r="AU82" s="87" t="s">
        <v>28</v>
      </c>
      <c r="AY82" s="7" t="s">
        <v>47</v>
      </c>
      <c r="BE82" s="88">
        <f>IF(N82="základní",J82,0)</f>
        <v>0</v>
      </c>
      <c r="BF82" s="88">
        <f>IF(N82="snížená",J82,0)</f>
        <v>0</v>
      </c>
      <c r="BG82" s="88">
        <f>IF(N82="zákl. přenesená",J82,0)</f>
        <v>0</v>
      </c>
      <c r="BH82" s="88">
        <f>IF(N82="sníž. přenesená",J82,0)</f>
        <v>0</v>
      </c>
      <c r="BI82" s="88">
        <f>IF(N82="nulová",J82,0)</f>
        <v>0</v>
      </c>
      <c r="BJ82" s="7" t="s">
        <v>26</v>
      </c>
      <c r="BK82" s="88">
        <f>ROUND(I82*H82,2)</f>
        <v>0</v>
      </c>
      <c r="BL82" s="7" t="s">
        <v>49</v>
      </c>
      <c r="BM82" s="87" t="s">
        <v>54</v>
      </c>
    </row>
    <row r="83" spans="1:65" s="2" customFormat="1" ht="24.6" customHeight="1">
      <c r="A83" s="95"/>
      <c r="B83" s="75"/>
      <c r="C83" s="76">
        <v>7</v>
      </c>
      <c r="D83" s="76"/>
      <c r="E83" s="77"/>
      <c r="F83" s="78" t="s">
        <v>83</v>
      </c>
      <c r="G83" s="79" t="s">
        <v>50</v>
      </c>
      <c r="H83" s="80">
        <v>26</v>
      </c>
      <c r="I83" s="81"/>
      <c r="J83" s="81"/>
      <c r="K83" s="82"/>
      <c r="L83" s="16"/>
      <c r="M83" s="83"/>
      <c r="N83" s="84"/>
      <c r="O83" s="85"/>
      <c r="P83" s="85"/>
      <c r="Q83" s="85"/>
      <c r="R83" s="85"/>
      <c r="S83" s="85"/>
      <c r="T83" s="86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R83" s="87"/>
      <c r="AT83" s="87"/>
      <c r="AU83" s="87"/>
      <c r="AY83" s="7"/>
      <c r="BE83" s="88"/>
      <c r="BF83" s="88"/>
      <c r="BG83" s="88"/>
      <c r="BH83" s="88"/>
      <c r="BI83" s="88"/>
      <c r="BJ83" s="7"/>
      <c r="BK83" s="88"/>
      <c r="BL83" s="7"/>
      <c r="BM83" s="87"/>
    </row>
    <row r="84" spans="1:65" s="2" customFormat="1" ht="24.6" customHeight="1">
      <c r="A84" s="95"/>
      <c r="B84" s="75"/>
      <c r="C84" s="76">
        <v>8</v>
      </c>
      <c r="D84" s="76"/>
      <c r="E84" s="77"/>
      <c r="F84" s="78" t="s">
        <v>84</v>
      </c>
      <c r="G84" s="79" t="s">
        <v>50</v>
      </c>
      <c r="H84" s="80">
        <v>2</v>
      </c>
      <c r="I84" s="81"/>
      <c r="J84" s="81"/>
      <c r="K84" s="82"/>
      <c r="L84" s="16"/>
      <c r="M84" s="83"/>
      <c r="N84" s="84"/>
      <c r="O84" s="85"/>
      <c r="P84" s="85"/>
      <c r="Q84" s="85"/>
      <c r="R84" s="85"/>
      <c r="S84" s="85"/>
      <c r="T84" s="86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R84" s="87"/>
      <c r="AT84" s="87"/>
      <c r="AU84" s="87"/>
      <c r="AY84" s="7"/>
      <c r="BE84" s="88"/>
      <c r="BF84" s="88"/>
      <c r="BG84" s="88"/>
      <c r="BH84" s="88"/>
      <c r="BI84" s="88"/>
      <c r="BJ84" s="7"/>
      <c r="BK84" s="88"/>
      <c r="BL84" s="7"/>
      <c r="BM84" s="87"/>
    </row>
    <row r="85" spans="1:65" s="2" customFormat="1" ht="24.6" customHeight="1">
      <c r="A85" s="95"/>
      <c r="B85" s="75"/>
      <c r="C85" s="76">
        <v>9</v>
      </c>
      <c r="D85" s="76"/>
      <c r="E85" s="77"/>
      <c r="F85" s="78" t="s">
        <v>85</v>
      </c>
      <c r="G85" s="79" t="s">
        <v>81</v>
      </c>
      <c r="H85" s="80">
        <v>2</v>
      </c>
      <c r="I85" s="81"/>
      <c r="J85" s="81"/>
      <c r="K85" s="82"/>
      <c r="L85" s="16"/>
      <c r="M85" s="83"/>
      <c r="N85" s="84"/>
      <c r="O85" s="85"/>
      <c r="P85" s="85"/>
      <c r="Q85" s="85"/>
      <c r="R85" s="85"/>
      <c r="S85" s="85"/>
      <c r="T85" s="86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R85" s="87"/>
      <c r="AT85" s="87"/>
      <c r="AU85" s="87"/>
      <c r="AY85" s="7"/>
      <c r="BE85" s="88"/>
      <c r="BF85" s="88"/>
      <c r="BG85" s="88"/>
      <c r="BH85" s="88"/>
      <c r="BI85" s="88"/>
      <c r="BJ85" s="7"/>
      <c r="BK85" s="88"/>
      <c r="BL85" s="7"/>
      <c r="BM85" s="87"/>
    </row>
    <row r="86" spans="1:65" s="2" customFormat="1" ht="24.6" customHeight="1">
      <c r="A86" s="95"/>
      <c r="B86" s="75"/>
      <c r="C86" s="76">
        <v>10</v>
      </c>
      <c r="D86" s="76"/>
      <c r="E86" s="77"/>
      <c r="F86" s="78" t="s">
        <v>92</v>
      </c>
      <c r="G86" s="79" t="s">
        <v>81</v>
      </c>
      <c r="H86" s="80">
        <v>1</v>
      </c>
      <c r="I86" s="81"/>
      <c r="J86" s="81"/>
      <c r="K86" s="82"/>
      <c r="L86" s="16"/>
      <c r="M86" s="83"/>
      <c r="N86" s="84"/>
      <c r="O86" s="85"/>
      <c r="P86" s="85"/>
      <c r="Q86" s="85"/>
      <c r="R86" s="85"/>
      <c r="S86" s="85"/>
      <c r="T86" s="86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R86" s="87"/>
      <c r="AT86" s="87"/>
      <c r="AU86" s="87"/>
      <c r="AY86" s="7"/>
      <c r="BE86" s="88"/>
      <c r="BF86" s="88"/>
      <c r="BG86" s="88"/>
      <c r="BH86" s="88"/>
      <c r="BI86" s="88"/>
      <c r="BJ86" s="7"/>
      <c r="BK86" s="88"/>
      <c r="BL86" s="7"/>
      <c r="BM86" s="87"/>
    </row>
    <row r="87" spans="1:65" s="2" customFormat="1" ht="24.6" customHeight="1">
      <c r="A87" s="95"/>
      <c r="B87" s="75"/>
      <c r="C87" s="76">
        <v>11</v>
      </c>
      <c r="D87" s="76"/>
      <c r="E87" s="77"/>
      <c r="F87" s="78" t="s">
        <v>86</v>
      </c>
      <c r="G87" s="79" t="s">
        <v>81</v>
      </c>
      <c r="H87" s="80">
        <v>1</v>
      </c>
      <c r="I87" s="81"/>
      <c r="J87" s="81"/>
      <c r="K87" s="82"/>
      <c r="L87" s="16"/>
      <c r="M87" s="83"/>
      <c r="N87" s="84"/>
      <c r="O87" s="85"/>
      <c r="P87" s="85"/>
      <c r="Q87" s="85"/>
      <c r="R87" s="85"/>
      <c r="S87" s="85"/>
      <c r="T87" s="86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R87" s="87"/>
      <c r="AT87" s="87"/>
      <c r="AU87" s="87"/>
      <c r="AY87" s="7"/>
      <c r="BE87" s="88"/>
      <c r="BF87" s="88"/>
      <c r="BG87" s="88"/>
      <c r="BH87" s="88"/>
      <c r="BI87" s="88"/>
      <c r="BJ87" s="7"/>
      <c r="BK87" s="88"/>
      <c r="BL87" s="7"/>
      <c r="BM87" s="87"/>
    </row>
    <row r="88" spans="1:65" s="2" customFormat="1" ht="24.6" customHeight="1">
      <c r="A88" s="95"/>
      <c r="B88" s="75"/>
      <c r="C88" s="76">
        <v>12</v>
      </c>
      <c r="D88" s="76"/>
      <c r="E88" s="77"/>
      <c r="F88" s="78" t="s">
        <v>87</v>
      </c>
      <c r="G88" s="79" t="s">
        <v>75</v>
      </c>
      <c r="H88" s="97" t="s">
        <v>75</v>
      </c>
      <c r="I88" s="81"/>
      <c r="J88" s="81"/>
      <c r="K88" s="82"/>
      <c r="L88" s="16"/>
      <c r="M88" s="83"/>
      <c r="N88" s="84"/>
      <c r="O88" s="85"/>
      <c r="P88" s="85"/>
      <c r="Q88" s="85"/>
      <c r="R88" s="85"/>
      <c r="S88" s="85"/>
      <c r="T88" s="86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R88" s="87"/>
      <c r="AT88" s="87"/>
      <c r="AU88" s="87"/>
      <c r="AY88" s="7"/>
      <c r="BE88" s="88"/>
      <c r="BF88" s="88"/>
      <c r="BG88" s="88"/>
      <c r="BH88" s="88"/>
      <c r="BI88" s="88"/>
      <c r="BJ88" s="7"/>
      <c r="BK88" s="88"/>
      <c r="BL88" s="7"/>
      <c r="BM88" s="87"/>
    </row>
    <row r="89" spans="1:65" s="2" customFormat="1" ht="24.6" customHeight="1">
      <c r="A89" s="95"/>
      <c r="B89" s="75"/>
      <c r="C89" s="76">
        <v>13</v>
      </c>
      <c r="D89" s="76"/>
      <c r="E89" s="77"/>
      <c r="F89" s="81" t="s">
        <v>88</v>
      </c>
      <c r="G89" s="79" t="s">
        <v>75</v>
      </c>
      <c r="H89" s="97" t="s">
        <v>75</v>
      </c>
      <c r="I89" s="81"/>
      <c r="J89" s="81"/>
      <c r="K89" s="82"/>
      <c r="L89" s="16"/>
      <c r="M89" s="83"/>
      <c r="N89" s="84"/>
      <c r="O89" s="85"/>
      <c r="P89" s="85"/>
      <c r="Q89" s="85"/>
      <c r="R89" s="85"/>
      <c r="S89" s="85"/>
      <c r="T89" s="86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R89" s="87"/>
      <c r="AT89" s="87"/>
      <c r="AU89" s="87"/>
      <c r="AY89" s="7"/>
      <c r="BE89" s="88"/>
      <c r="BF89" s="88"/>
      <c r="BG89" s="88"/>
      <c r="BH89" s="88"/>
      <c r="BI89" s="88"/>
      <c r="BJ89" s="7"/>
      <c r="BK89" s="88"/>
      <c r="BL89" s="7"/>
      <c r="BM89" s="87"/>
    </row>
    <row r="90" spans="1:65" s="2" customFormat="1" ht="24.6" customHeight="1">
      <c r="A90" s="95"/>
      <c r="B90" s="75"/>
      <c r="C90" s="76">
        <v>14</v>
      </c>
      <c r="D90" s="76"/>
      <c r="E90" s="77"/>
      <c r="F90" s="78" t="s">
        <v>90</v>
      </c>
      <c r="G90" s="79"/>
      <c r="H90" s="80"/>
      <c r="I90" s="81"/>
      <c r="J90" s="81"/>
      <c r="K90" s="82"/>
      <c r="L90" s="16"/>
      <c r="M90" s="83"/>
      <c r="N90" s="84"/>
      <c r="O90" s="85"/>
      <c r="P90" s="85"/>
      <c r="Q90" s="85"/>
      <c r="R90" s="85"/>
      <c r="S90" s="85"/>
      <c r="T90" s="86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R90" s="87"/>
      <c r="AT90" s="87"/>
      <c r="AU90" s="87"/>
      <c r="AY90" s="7"/>
      <c r="BE90" s="88"/>
      <c r="BF90" s="88"/>
      <c r="BG90" s="88"/>
      <c r="BH90" s="88"/>
      <c r="BI90" s="88"/>
      <c r="BJ90" s="7"/>
      <c r="BK90" s="88"/>
      <c r="BL90" s="7"/>
      <c r="BM90" s="87"/>
    </row>
    <row r="91" spans="1:65" s="2" customFormat="1" ht="24.6" customHeight="1">
      <c r="A91" s="95"/>
      <c r="B91" s="75"/>
      <c r="C91" s="76">
        <v>15</v>
      </c>
      <c r="D91" s="76"/>
      <c r="E91" s="77"/>
      <c r="F91" s="73" t="s">
        <v>91</v>
      </c>
      <c r="G91" s="71"/>
      <c r="H91" s="6"/>
      <c r="I91" s="6"/>
      <c r="J91" s="74"/>
      <c r="K91" s="82"/>
      <c r="L91" s="16"/>
      <c r="M91" s="83"/>
      <c r="N91" s="84"/>
      <c r="O91" s="85"/>
      <c r="P91" s="85"/>
      <c r="Q91" s="85"/>
      <c r="R91" s="85"/>
      <c r="S91" s="85"/>
      <c r="T91" s="86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R91" s="87"/>
      <c r="AT91" s="87"/>
      <c r="AU91" s="87"/>
      <c r="AY91" s="7"/>
      <c r="BE91" s="88"/>
      <c r="BF91" s="88"/>
      <c r="BG91" s="88"/>
      <c r="BH91" s="88"/>
      <c r="BI91" s="88"/>
      <c r="BJ91" s="7"/>
      <c r="BK91" s="88"/>
      <c r="BL91" s="7"/>
      <c r="BM91" s="87"/>
    </row>
    <row r="92" spans="1:65" s="2" customFormat="1" ht="24.6" customHeight="1">
      <c r="A92" s="95"/>
      <c r="B92" s="75"/>
      <c r="C92" s="76">
        <v>16</v>
      </c>
      <c r="D92" s="76"/>
      <c r="E92" s="77"/>
      <c r="F92" s="78" t="s">
        <v>82</v>
      </c>
      <c r="G92" s="79" t="s">
        <v>50</v>
      </c>
      <c r="H92" s="80">
        <v>10</v>
      </c>
      <c r="I92" s="81"/>
      <c r="J92" s="81"/>
      <c r="K92" s="82"/>
      <c r="L92" s="16"/>
      <c r="M92" s="83"/>
      <c r="N92" s="84"/>
      <c r="O92" s="85"/>
      <c r="P92" s="85"/>
      <c r="Q92" s="85"/>
      <c r="R92" s="85"/>
      <c r="S92" s="85"/>
      <c r="T92" s="86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R92" s="87"/>
      <c r="AT92" s="87"/>
      <c r="AU92" s="87"/>
      <c r="AY92" s="7"/>
      <c r="BE92" s="88"/>
      <c r="BF92" s="88"/>
      <c r="BG92" s="88"/>
      <c r="BH92" s="88"/>
      <c r="BI92" s="88"/>
      <c r="BJ92" s="7"/>
      <c r="BK92" s="88"/>
      <c r="BL92" s="7"/>
      <c r="BM92" s="87"/>
    </row>
    <row r="93" spans="1:65" s="2" customFormat="1" ht="24.6" customHeight="1">
      <c r="A93" s="95"/>
      <c r="B93" s="75"/>
      <c r="C93" s="76">
        <v>17</v>
      </c>
      <c r="D93" s="76"/>
      <c r="E93" s="77"/>
      <c r="F93" s="78" t="s">
        <v>83</v>
      </c>
      <c r="G93" s="79" t="s">
        <v>50</v>
      </c>
      <c r="H93" s="80">
        <v>20</v>
      </c>
      <c r="I93" s="81"/>
      <c r="J93" s="81"/>
      <c r="K93" s="82"/>
      <c r="L93" s="16"/>
      <c r="M93" s="83"/>
      <c r="N93" s="84"/>
      <c r="O93" s="85"/>
      <c r="P93" s="85"/>
      <c r="Q93" s="85"/>
      <c r="R93" s="85"/>
      <c r="S93" s="85"/>
      <c r="T93" s="86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R93" s="87"/>
      <c r="AT93" s="87"/>
      <c r="AU93" s="87"/>
      <c r="AY93" s="7"/>
      <c r="BE93" s="88"/>
      <c r="BF93" s="88"/>
      <c r="BG93" s="88"/>
      <c r="BH93" s="88"/>
      <c r="BI93" s="88"/>
      <c r="BJ93" s="7"/>
      <c r="BK93" s="88"/>
      <c r="BL93" s="7"/>
      <c r="BM93" s="87"/>
    </row>
    <row r="94" spans="1:65" s="2" customFormat="1" ht="24.6" customHeight="1">
      <c r="A94" s="95"/>
      <c r="B94" s="75"/>
      <c r="C94" s="76">
        <v>18</v>
      </c>
      <c r="D94" s="76"/>
      <c r="E94" s="77"/>
      <c r="F94" s="78" t="s">
        <v>84</v>
      </c>
      <c r="G94" s="79" t="s">
        <v>50</v>
      </c>
      <c r="H94" s="80">
        <v>3.5</v>
      </c>
      <c r="I94" s="81"/>
      <c r="J94" s="81"/>
      <c r="K94" s="82"/>
      <c r="L94" s="16"/>
      <c r="M94" s="83"/>
      <c r="N94" s="84"/>
      <c r="O94" s="85"/>
      <c r="P94" s="85"/>
      <c r="Q94" s="85"/>
      <c r="R94" s="85"/>
      <c r="S94" s="85"/>
      <c r="T94" s="86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R94" s="87"/>
      <c r="AT94" s="87"/>
      <c r="AU94" s="87"/>
      <c r="AY94" s="7"/>
      <c r="BE94" s="88"/>
      <c r="BF94" s="88"/>
      <c r="BG94" s="88"/>
      <c r="BH94" s="88"/>
      <c r="BI94" s="88"/>
      <c r="BJ94" s="7"/>
      <c r="BK94" s="88"/>
      <c r="BL94" s="7"/>
      <c r="BM94" s="87"/>
    </row>
    <row r="95" spans="1:65" s="2" customFormat="1" ht="24.6" customHeight="1">
      <c r="A95" s="95"/>
      <c r="B95" s="75"/>
      <c r="C95" s="76">
        <v>19</v>
      </c>
      <c r="D95" s="76"/>
      <c r="E95" s="77"/>
      <c r="F95" s="78" t="s">
        <v>85</v>
      </c>
      <c r="G95" s="79" t="s">
        <v>81</v>
      </c>
      <c r="H95" s="80">
        <v>1</v>
      </c>
      <c r="I95" s="81"/>
      <c r="J95" s="81"/>
      <c r="K95" s="82"/>
      <c r="L95" s="16"/>
      <c r="M95" s="83"/>
      <c r="N95" s="84"/>
      <c r="O95" s="85"/>
      <c r="P95" s="85"/>
      <c r="Q95" s="85"/>
      <c r="R95" s="85"/>
      <c r="S95" s="85"/>
      <c r="T95" s="86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R95" s="87"/>
      <c r="AT95" s="87"/>
      <c r="AU95" s="87"/>
      <c r="AY95" s="7"/>
      <c r="BE95" s="88"/>
      <c r="BF95" s="88"/>
      <c r="BG95" s="88"/>
      <c r="BH95" s="88"/>
      <c r="BI95" s="88"/>
      <c r="BJ95" s="7"/>
      <c r="BK95" s="88"/>
      <c r="BL95" s="7"/>
      <c r="BM95" s="87"/>
    </row>
    <row r="96" spans="1:65" s="2" customFormat="1" ht="24.6" customHeight="1">
      <c r="A96" s="95"/>
      <c r="B96" s="75"/>
      <c r="C96" s="76">
        <v>20</v>
      </c>
      <c r="D96" s="76"/>
      <c r="E96" s="77"/>
      <c r="F96" s="78" t="s">
        <v>92</v>
      </c>
      <c r="G96" s="79" t="s">
        <v>81</v>
      </c>
      <c r="H96" s="80">
        <v>1</v>
      </c>
      <c r="I96" s="81"/>
      <c r="J96" s="81"/>
      <c r="K96" s="82"/>
      <c r="L96" s="16"/>
      <c r="M96" s="83"/>
      <c r="N96" s="84"/>
      <c r="O96" s="85"/>
      <c r="P96" s="85"/>
      <c r="Q96" s="85"/>
      <c r="R96" s="85"/>
      <c r="S96" s="85"/>
      <c r="T96" s="86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R96" s="87"/>
      <c r="AT96" s="87"/>
      <c r="AU96" s="87"/>
      <c r="AY96" s="7"/>
      <c r="BE96" s="88"/>
      <c r="BF96" s="88"/>
      <c r="BG96" s="88"/>
      <c r="BH96" s="88"/>
      <c r="BI96" s="88"/>
      <c r="BJ96" s="7"/>
      <c r="BK96" s="88"/>
      <c r="BL96" s="7"/>
      <c r="BM96" s="87"/>
    </row>
    <row r="97" spans="1:65" s="2" customFormat="1" ht="24.6" customHeight="1">
      <c r="A97" s="95"/>
      <c r="B97" s="75"/>
      <c r="C97" s="76">
        <v>21</v>
      </c>
      <c r="D97" s="76"/>
      <c r="E97" s="77"/>
      <c r="F97" s="78" t="s">
        <v>86</v>
      </c>
      <c r="G97" s="79" t="s">
        <v>81</v>
      </c>
      <c r="H97" s="80">
        <v>1</v>
      </c>
      <c r="I97" s="81"/>
      <c r="J97" s="81"/>
      <c r="K97" s="82"/>
      <c r="L97" s="16"/>
      <c r="M97" s="83"/>
      <c r="N97" s="84"/>
      <c r="O97" s="85"/>
      <c r="P97" s="85"/>
      <c r="Q97" s="85"/>
      <c r="R97" s="85"/>
      <c r="S97" s="85"/>
      <c r="T97" s="86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R97" s="87"/>
      <c r="AT97" s="87"/>
      <c r="AU97" s="87"/>
      <c r="AY97" s="7"/>
      <c r="BE97" s="88"/>
      <c r="BF97" s="88"/>
      <c r="BG97" s="88"/>
      <c r="BH97" s="88"/>
      <c r="BI97" s="88"/>
      <c r="BJ97" s="7"/>
      <c r="BK97" s="88"/>
      <c r="BL97" s="7"/>
      <c r="BM97" s="87"/>
    </row>
    <row r="98" spans="1:65" s="2" customFormat="1" ht="24.6" customHeight="1">
      <c r="A98" s="95"/>
      <c r="B98" s="75"/>
      <c r="C98" s="76">
        <v>22</v>
      </c>
      <c r="D98" s="76"/>
      <c r="E98" s="77"/>
      <c r="F98" s="78" t="s">
        <v>87</v>
      </c>
      <c r="G98" s="79" t="s">
        <v>75</v>
      </c>
      <c r="H98" s="97" t="s">
        <v>75</v>
      </c>
      <c r="I98" s="81"/>
      <c r="J98" s="81"/>
      <c r="K98" s="82"/>
      <c r="L98" s="16"/>
      <c r="M98" s="83"/>
      <c r="N98" s="84"/>
      <c r="O98" s="85"/>
      <c r="P98" s="85"/>
      <c r="Q98" s="85"/>
      <c r="R98" s="85"/>
      <c r="S98" s="85"/>
      <c r="T98" s="86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R98" s="87"/>
      <c r="AT98" s="87"/>
      <c r="AU98" s="87"/>
      <c r="AY98" s="7"/>
      <c r="BE98" s="88"/>
      <c r="BF98" s="88"/>
      <c r="BG98" s="88"/>
      <c r="BH98" s="88"/>
      <c r="BI98" s="88"/>
      <c r="BJ98" s="7"/>
      <c r="BK98" s="88"/>
      <c r="BL98" s="7"/>
      <c r="BM98" s="87"/>
    </row>
    <row r="99" spans="1:65" s="2" customFormat="1" ht="24.6" customHeight="1">
      <c r="A99" s="95"/>
      <c r="B99" s="75"/>
      <c r="C99" s="76">
        <v>23</v>
      </c>
      <c r="D99" s="76"/>
      <c r="E99" s="77"/>
      <c r="F99" s="81" t="s">
        <v>88</v>
      </c>
      <c r="G99" s="79" t="s">
        <v>75</v>
      </c>
      <c r="H99" s="97" t="s">
        <v>75</v>
      </c>
      <c r="I99" s="81"/>
      <c r="J99" s="81"/>
      <c r="K99" s="82"/>
      <c r="L99" s="16"/>
      <c r="M99" s="83"/>
      <c r="N99" s="84"/>
      <c r="O99" s="85"/>
      <c r="P99" s="85"/>
      <c r="Q99" s="85"/>
      <c r="R99" s="85"/>
      <c r="S99" s="85"/>
      <c r="T99" s="86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R99" s="87"/>
      <c r="AT99" s="87"/>
      <c r="AU99" s="87"/>
      <c r="AY99" s="7"/>
      <c r="BE99" s="88"/>
      <c r="BF99" s="88"/>
      <c r="BG99" s="88"/>
      <c r="BH99" s="88"/>
      <c r="BI99" s="88"/>
      <c r="BJ99" s="7"/>
      <c r="BK99" s="88"/>
      <c r="BL99" s="7"/>
      <c r="BM99" s="87"/>
    </row>
    <row r="100" spans="1:65" s="2" customFormat="1" ht="24.6" customHeight="1">
      <c r="A100" s="95"/>
      <c r="B100" s="75"/>
      <c r="C100" s="76">
        <v>24</v>
      </c>
      <c r="D100" s="76"/>
      <c r="E100" s="77"/>
      <c r="F100" s="78" t="s">
        <v>90</v>
      </c>
      <c r="G100" s="79"/>
      <c r="H100" s="80"/>
      <c r="I100" s="81"/>
      <c r="J100" s="81"/>
      <c r="K100" s="82"/>
      <c r="L100" s="16"/>
      <c r="M100" s="83"/>
      <c r="N100" s="84"/>
      <c r="O100" s="85"/>
      <c r="P100" s="85"/>
      <c r="Q100" s="85"/>
      <c r="R100" s="85"/>
      <c r="S100" s="85"/>
      <c r="T100" s="86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R100" s="87"/>
      <c r="AT100" s="87"/>
      <c r="AU100" s="87"/>
      <c r="AY100" s="7"/>
      <c r="BE100" s="88"/>
      <c r="BF100" s="88"/>
      <c r="BG100" s="88"/>
      <c r="BH100" s="88"/>
      <c r="BI100" s="88"/>
      <c r="BJ100" s="7"/>
      <c r="BK100" s="88"/>
      <c r="BL100" s="7"/>
      <c r="BM100" s="87"/>
    </row>
    <row r="101" spans="1:65" s="2" customFormat="1" ht="24.6" customHeight="1">
      <c r="A101" s="95"/>
      <c r="B101" s="75"/>
      <c r="C101" s="76">
        <v>25</v>
      </c>
      <c r="D101" s="76"/>
      <c r="E101" s="77"/>
      <c r="F101" s="73" t="s">
        <v>93</v>
      </c>
      <c r="G101" s="71"/>
      <c r="H101" s="6"/>
      <c r="I101" s="6"/>
      <c r="J101" s="74"/>
      <c r="K101" s="82"/>
      <c r="L101" s="16"/>
      <c r="M101" s="83"/>
      <c r="N101" s="84"/>
      <c r="O101" s="85"/>
      <c r="P101" s="85"/>
      <c r="Q101" s="85"/>
      <c r="R101" s="85"/>
      <c r="S101" s="85"/>
      <c r="T101" s="86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R101" s="87"/>
      <c r="AT101" s="87"/>
      <c r="AU101" s="87"/>
      <c r="AY101" s="7"/>
      <c r="BE101" s="88"/>
      <c r="BF101" s="88"/>
      <c r="BG101" s="88"/>
      <c r="BH101" s="88"/>
      <c r="BI101" s="88"/>
      <c r="BJ101" s="7"/>
      <c r="BK101" s="88"/>
      <c r="BL101" s="7"/>
      <c r="BM101" s="87"/>
    </row>
    <row r="102" spans="1:65" s="2" customFormat="1" ht="24.6" customHeight="1">
      <c r="A102" s="95"/>
      <c r="B102" s="75"/>
      <c r="C102" s="76">
        <v>26</v>
      </c>
      <c r="D102" s="76"/>
      <c r="E102" s="77"/>
      <c r="F102" s="78" t="s">
        <v>82</v>
      </c>
      <c r="G102" s="79" t="s">
        <v>50</v>
      </c>
      <c r="H102" s="80">
        <v>10</v>
      </c>
      <c r="I102" s="81"/>
      <c r="J102" s="81"/>
      <c r="K102" s="82"/>
      <c r="L102" s="16"/>
      <c r="M102" s="83"/>
      <c r="N102" s="84"/>
      <c r="O102" s="85"/>
      <c r="P102" s="85"/>
      <c r="Q102" s="85"/>
      <c r="R102" s="85"/>
      <c r="S102" s="85"/>
      <c r="T102" s="86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R102" s="87"/>
      <c r="AT102" s="87"/>
      <c r="AU102" s="87"/>
      <c r="AY102" s="7"/>
      <c r="BE102" s="88"/>
      <c r="BF102" s="88"/>
      <c r="BG102" s="88"/>
      <c r="BH102" s="88"/>
      <c r="BI102" s="88"/>
      <c r="BJ102" s="7"/>
      <c r="BK102" s="88"/>
      <c r="BL102" s="7"/>
      <c r="BM102" s="87"/>
    </row>
    <row r="103" spans="1:65" s="2" customFormat="1" ht="24.6" customHeight="1">
      <c r="A103" s="95"/>
      <c r="B103" s="75"/>
      <c r="C103" s="76">
        <v>27</v>
      </c>
      <c r="D103" s="76"/>
      <c r="E103" s="77"/>
      <c r="F103" s="78" t="s">
        <v>83</v>
      </c>
      <c r="G103" s="79" t="s">
        <v>50</v>
      </c>
      <c r="H103" s="80">
        <v>58</v>
      </c>
      <c r="I103" s="81"/>
      <c r="J103" s="81"/>
      <c r="K103" s="82"/>
      <c r="L103" s="16"/>
      <c r="M103" s="83"/>
      <c r="N103" s="84"/>
      <c r="O103" s="85"/>
      <c r="P103" s="85"/>
      <c r="Q103" s="85"/>
      <c r="R103" s="85"/>
      <c r="S103" s="85"/>
      <c r="T103" s="86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R103" s="87"/>
      <c r="AT103" s="87"/>
      <c r="AU103" s="87"/>
      <c r="AY103" s="7"/>
      <c r="BE103" s="88"/>
      <c r="BF103" s="88"/>
      <c r="BG103" s="88"/>
      <c r="BH103" s="88"/>
      <c r="BI103" s="88"/>
      <c r="BJ103" s="7"/>
      <c r="BK103" s="88"/>
      <c r="BL103" s="7"/>
      <c r="BM103" s="87"/>
    </row>
    <row r="104" spans="1:65" s="2" customFormat="1" ht="24.6" customHeight="1">
      <c r="A104" s="95"/>
      <c r="B104" s="75"/>
      <c r="C104" s="76">
        <v>28</v>
      </c>
      <c r="D104" s="76"/>
      <c r="E104" s="77"/>
      <c r="F104" s="78" t="s">
        <v>85</v>
      </c>
      <c r="G104" s="79" t="s">
        <v>81</v>
      </c>
      <c r="H104" s="80">
        <v>3</v>
      </c>
      <c r="I104" s="81"/>
      <c r="J104" s="81"/>
      <c r="K104" s="82"/>
      <c r="L104" s="16"/>
      <c r="M104" s="83"/>
      <c r="N104" s="84"/>
      <c r="O104" s="85"/>
      <c r="P104" s="85"/>
      <c r="Q104" s="85"/>
      <c r="R104" s="85"/>
      <c r="S104" s="85"/>
      <c r="T104" s="86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R104" s="87"/>
      <c r="AT104" s="87"/>
      <c r="AU104" s="87"/>
      <c r="AY104" s="7"/>
      <c r="BE104" s="88"/>
      <c r="BF104" s="88"/>
      <c r="BG104" s="88"/>
      <c r="BH104" s="88"/>
      <c r="BI104" s="88"/>
      <c r="BJ104" s="7"/>
      <c r="BK104" s="88"/>
      <c r="BL104" s="7"/>
      <c r="BM104" s="87"/>
    </row>
    <row r="105" spans="1:65" s="2" customFormat="1" ht="24.6" customHeight="1">
      <c r="A105" s="95"/>
      <c r="B105" s="75"/>
      <c r="C105" s="76">
        <v>29</v>
      </c>
      <c r="D105" s="76"/>
      <c r="E105" s="77"/>
      <c r="F105" s="78" t="s">
        <v>92</v>
      </c>
      <c r="G105" s="79" t="s">
        <v>81</v>
      </c>
      <c r="H105" s="80">
        <v>3</v>
      </c>
      <c r="I105" s="81"/>
      <c r="J105" s="81"/>
      <c r="K105" s="82"/>
      <c r="L105" s="16"/>
      <c r="M105" s="83"/>
      <c r="N105" s="84"/>
      <c r="O105" s="85"/>
      <c r="P105" s="85"/>
      <c r="Q105" s="85"/>
      <c r="R105" s="85"/>
      <c r="S105" s="85"/>
      <c r="T105" s="86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R105" s="87"/>
      <c r="AT105" s="87"/>
      <c r="AU105" s="87"/>
      <c r="AY105" s="7"/>
      <c r="BE105" s="88"/>
      <c r="BF105" s="88"/>
      <c r="BG105" s="88"/>
      <c r="BH105" s="88"/>
      <c r="BI105" s="88"/>
      <c r="BJ105" s="7"/>
      <c r="BK105" s="88"/>
      <c r="BL105" s="7"/>
      <c r="BM105" s="87"/>
    </row>
    <row r="106" spans="1:65" s="2" customFormat="1" ht="24.6" customHeight="1">
      <c r="A106" s="95"/>
      <c r="B106" s="75"/>
      <c r="C106" s="76">
        <v>30</v>
      </c>
      <c r="D106" s="76"/>
      <c r="E106" s="77"/>
      <c r="F106" s="78" t="s">
        <v>86</v>
      </c>
      <c r="G106" s="79" t="s">
        <v>81</v>
      </c>
      <c r="H106" s="80">
        <v>1</v>
      </c>
      <c r="I106" s="81"/>
      <c r="J106" s="81"/>
      <c r="K106" s="82"/>
      <c r="L106" s="16"/>
      <c r="M106" s="83"/>
      <c r="N106" s="84"/>
      <c r="O106" s="85"/>
      <c r="P106" s="85"/>
      <c r="Q106" s="85"/>
      <c r="R106" s="85"/>
      <c r="S106" s="85"/>
      <c r="T106" s="86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R106" s="87"/>
      <c r="AT106" s="87"/>
      <c r="AU106" s="87"/>
      <c r="AY106" s="7"/>
      <c r="BE106" s="88"/>
      <c r="BF106" s="88"/>
      <c r="BG106" s="88"/>
      <c r="BH106" s="88"/>
      <c r="BI106" s="88"/>
      <c r="BJ106" s="7"/>
      <c r="BK106" s="88"/>
      <c r="BL106" s="7"/>
      <c r="BM106" s="87"/>
    </row>
    <row r="107" spans="1:65" s="2" customFormat="1" ht="24.6" customHeight="1">
      <c r="A107" s="95"/>
      <c r="B107" s="75"/>
      <c r="C107" s="76">
        <v>31</v>
      </c>
      <c r="D107" s="76"/>
      <c r="E107" s="77"/>
      <c r="F107" s="78" t="s">
        <v>87</v>
      </c>
      <c r="G107" s="79" t="s">
        <v>75</v>
      </c>
      <c r="H107" s="97" t="s">
        <v>75</v>
      </c>
      <c r="I107" s="81"/>
      <c r="J107" s="81"/>
      <c r="K107" s="82"/>
      <c r="L107" s="16"/>
      <c r="M107" s="83"/>
      <c r="N107" s="84"/>
      <c r="O107" s="85"/>
      <c r="P107" s="85"/>
      <c r="Q107" s="85"/>
      <c r="R107" s="85"/>
      <c r="S107" s="85"/>
      <c r="T107" s="86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R107" s="87"/>
      <c r="AT107" s="87"/>
      <c r="AU107" s="87"/>
      <c r="AY107" s="7"/>
      <c r="BE107" s="88"/>
      <c r="BF107" s="88"/>
      <c r="BG107" s="88"/>
      <c r="BH107" s="88"/>
      <c r="BI107" s="88"/>
      <c r="BJ107" s="7"/>
      <c r="BK107" s="88"/>
      <c r="BL107" s="7"/>
      <c r="BM107" s="87"/>
    </row>
    <row r="108" spans="1:65" s="2" customFormat="1" ht="24.6" customHeight="1">
      <c r="A108" s="95"/>
      <c r="B108" s="75"/>
      <c r="C108" s="76">
        <v>32</v>
      </c>
      <c r="D108" s="76"/>
      <c r="E108" s="77"/>
      <c r="F108" s="81" t="s">
        <v>88</v>
      </c>
      <c r="G108" s="79" t="s">
        <v>75</v>
      </c>
      <c r="H108" s="97" t="s">
        <v>75</v>
      </c>
      <c r="I108" s="81"/>
      <c r="J108" s="81"/>
      <c r="K108" s="82"/>
      <c r="L108" s="16"/>
      <c r="M108" s="83"/>
      <c r="N108" s="84"/>
      <c r="O108" s="85"/>
      <c r="P108" s="85"/>
      <c r="Q108" s="85"/>
      <c r="R108" s="85"/>
      <c r="S108" s="85"/>
      <c r="T108" s="86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R108" s="87"/>
      <c r="AT108" s="87"/>
      <c r="AU108" s="87"/>
      <c r="AY108" s="7"/>
      <c r="BE108" s="88"/>
      <c r="BF108" s="88"/>
      <c r="BG108" s="88"/>
      <c r="BH108" s="88"/>
      <c r="BI108" s="88"/>
      <c r="BJ108" s="7"/>
      <c r="BK108" s="88"/>
      <c r="BL108" s="7"/>
      <c r="BM108" s="87"/>
    </row>
    <row r="109" spans="1:65" s="2" customFormat="1" ht="24.6" customHeight="1">
      <c r="A109" s="95"/>
      <c r="B109" s="75"/>
      <c r="C109" s="76">
        <v>33</v>
      </c>
      <c r="D109" s="76"/>
      <c r="E109" s="77"/>
      <c r="F109" s="78" t="s">
        <v>90</v>
      </c>
      <c r="G109" s="79"/>
      <c r="H109" s="80"/>
      <c r="I109" s="81"/>
      <c r="J109" s="81"/>
      <c r="K109" s="82"/>
      <c r="L109" s="16"/>
      <c r="M109" s="83"/>
      <c r="N109" s="84"/>
      <c r="O109" s="85"/>
      <c r="P109" s="85"/>
      <c r="Q109" s="85"/>
      <c r="R109" s="85"/>
      <c r="S109" s="85"/>
      <c r="T109" s="86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R109" s="87"/>
      <c r="AT109" s="87"/>
      <c r="AU109" s="87"/>
      <c r="AY109" s="7"/>
      <c r="BE109" s="88"/>
      <c r="BF109" s="88"/>
      <c r="BG109" s="88"/>
      <c r="BH109" s="88"/>
      <c r="BI109" s="88"/>
      <c r="BJ109" s="7"/>
      <c r="BK109" s="88"/>
      <c r="BL109" s="7"/>
      <c r="BM109" s="87"/>
    </row>
    <row r="110" spans="1:65" s="2" customFormat="1" ht="24.6" customHeight="1">
      <c r="A110" s="95"/>
      <c r="B110" s="75"/>
      <c r="C110" s="76">
        <v>34</v>
      </c>
      <c r="D110" s="76"/>
      <c r="E110" s="77"/>
      <c r="F110" s="73" t="s">
        <v>94</v>
      </c>
      <c r="G110" s="71"/>
      <c r="H110" s="6"/>
      <c r="I110" s="6"/>
      <c r="J110" s="74"/>
      <c r="K110" s="82"/>
      <c r="L110" s="16"/>
      <c r="M110" s="83"/>
      <c r="N110" s="84"/>
      <c r="O110" s="85"/>
      <c r="P110" s="85"/>
      <c r="Q110" s="85"/>
      <c r="R110" s="85"/>
      <c r="S110" s="85"/>
      <c r="T110" s="86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R110" s="87"/>
      <c r="AT110" s="87"/>
      <c r="AU110" s="87"/>
      <c r="AY110" s="7"/>
      <c r="BE110" s="88"/>
      <c r="BF110" s="88"/>
      <c r="BG110" s="88"/>
      <c r="BH110" s="88"/>
      <c r="BI110" s="88"/>
      <c r="BJ110" s="7"/>
      <c r="BK110" s="88"/>
      <c r="BL110" s="7"/>
      <c r="BM110" s="87"/>
    </row>
    <row r="111" spans="1:65" s="2" customFormat="1" ht="24.6" customHeight="1">
      <c r="A111" s="95"/>
      <c r="B111" s="75"/>
      <c r="C111" s="76">
        <v>35</v>
      </c>
      <c r="D111" s="76"/>
      <c r="E111" s="77"/>
      <c r="F111" s="78" t="s">
        <v>82</v>
      </c>
      <c r="G111" s="79" t="s">
        <v>50</v>
      </c>
      <c r="H111" s="80">
        <v>10</v>
      </c>
      <c r="I111" s="81"/>
      <c r="J111" s="81"/>
      <c r="K111" s="82"/>
      <c r="L111" s="16"/>
      <c r="M111" s="83"/>
      <c r="N111" s="84"/>
      <c r="O111" s="85"/>
      <c r="P111" s="85"/>
      <c r="Q111" s="85"/>
      <c r="R111" s="85"/>
      <c r="S111" s="85"/>
      <c r="T111" s="86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R111" s="87"/>
      <c r="AT111" s="87"/>
      <c r="AU111" s="87"/>
      <c r="AY111" s="7"/>
      <c r="BE111" s="88"/>
      <c r="BF111" s="88"/>
      <c r="BG111" s="88"/>
      <c r="BH111" s="88"/>
      <c r="BI111" s="88"/>
      <c r="BJ111" s="7"/>
      <c r="BK111" s="88"/>
      <c r="BL111" s="7"/>
      <c r="BM111" s="87"/>
    </row>
    <row r="112" spans="1:65" s="2" customFormat="1" ht="24.6" customHeight="1">
      <c r="A112" s="95"/>
      <c r="B112" s="75"/>
      <c r="C112" s="76">
        <v>36</v>
      </c>
      <c r="D112" s="76"/>
      <c r="E112" s="77"/>
      <c r="F112" s="78" t="s">
        <v>83</v>
      </c>
      <c r="G112" s="79" t="s">
        <v>50</v>
      </c>
      <c r="H112" s="80">
        <v>50</v>
      </c>
      <c r="I112" s="81"/>
      <c r="J112" s="81"/>
      <c r="K112" s="82"/>
      <c r="L112" s="16"/>
      <c r="M112" s="83"/>
      <c r="N112" s="84"/>
      <c r="O112" s="85"/>
      <c r="P112" s="85"/>
      <c r="Q112" s="85"/>
      <c r="R112" s="85"/>
      <c r="S112" s="85"/>
      <c r="T112" s="86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R112" s="87"/>
      <c r="AT112" s="87"/>
      <c r="AU112" s="87"/>
      <c r="AY112" s="7"/>
      <c r="BE112" s="88"/>
      <c r="BF112" s="88"/>
      <c r="BG112" s="88"/>
      <c r="BH112" s="88"/>
      <c r="BI112" s="88"/>
      <c r="BJ112" s="7"/>
      <c r="BK112" s="88"/>
      <c r="BL112" s="7"/>
      <c r="BM112" s="87"/>
    </row>
    <row r="113" spans="1:65" s="2" customFormat="1" ht="24.6" customHeight="1">
      <c r="A113" s="95"/>
      <c r="B113" s="75"/>
      <c r="C113" s="76">
        <v>37</v>
      </c>
      <c r="D113" s="76"/>
      <c r="E113" s="77"/>
      <c r="F113" s="78" t="s">
        <v>85</v>
      </c>
      <c r="G113" s="79" t="s">
        <v>81</v>
      </c>
      <c r="H113" s="80">
        <v>3</v>
      </c>
      <c r="I113" s="81"/>
      <c r="J113" s="81"/>
      <c r="K113" s="82"/>
      <c r="L113" s="16"/>
      <c r="M113" s="83"/>
      <c r="N113" s="84"/>
      <c r="O113" s="85"/>
      <c r="P113" s="85"/>
      <c r="Q113" s="85"/>
      <c r="R113" s="85"/>
      <c r="S113" s="85"/>
      <c r="T113" s="86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R113" s="87"/>
      <c r="AT113" s="87"/>
      <c r="AU113" s="87"/>
      <c r="AY113" s="7"/>
      <c r="BE113" s="88"/>
      <c r="BF113" s="88"/>
      <c r="BG113" s="88"/>
      <c r="BH113" s="88"/>
      <c r="BI113" s="88"/>
      <c r="BJ113" s="7"/>
      <c r="BK113" s="88"/>
      <c r="BL113" s="7"/>
      <c r="BM113" s="87"/>
    </row>
    <row r="114" spans="1:65" s="2" customFormat="1" ht="24.6" customHeight="1">
      <c r="A114" s="95"/>
      <c r="B114" s="75"/>
      <c r="C114" s="76">
        <v>38</v>
      </c>
      <c r="D114" s="76"/>
      <c r="E114" s="77"/>
      <c r="F114" s="78" t="s">
        <v>92</v>
      </c>
      <c r="G114" s="79" t="s">
        <v>81</v>
      </c>
      <c r="H114" s="80">
        <v>3</v>
      </c>
      <c r="I114" s="81"/>
      <c r="J114" s="81"/>
      <c r="K114" s="82"/>
      <c r="L114" s="16"/>
      <c r="M114" s="83"/>
      <c r="N114" s="84"/>
      <c r="O114" s="85"/>
      <c r="P114" s="85"/>
      <c r="Q114" s="85"/>
      <c r="R114" s="85"/>
      <c r="S114" s="85"/>
      <c r="T114" s="86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R114" s="87"/>
      <c r="AT114" s="87"/>
      <c r="AU114" s="87"/>
      <c r="AY114" s="7"/>
      <c r="BE114" s="88"/>
      <c r="BF114" s="88"/>
      <c r="BG114" s="88"/>
      <c r="BH114" s="88"/>
      <c r="BI114" s="88"/>
      <c r="BJ114" s="7"/>
      <c r="BK114" s="88"/>
      <c r="BL114" s="7"/>
      <c r="BM114" s="87"/>
    </row>
    <row r="115" spans="1:65" s="2" customFormat="1" ht="24.6" customHeight="1">
      <c r="A115" s="95"/>
      <c r="B115" s="75"/>
      <c r="C115" s="76">
        <v>39</v>
      </c>
      <c r="D115" s="76"/>
      <c r="E115" s="77"/>
      <c r="F115" s="78" t="s">
        <v>86</v>
      </c>
      <c r="G115" s="79" t="s">
        <v>81</v>
      </c>
      <c r="H115" s="80">
        <v>1</v>
      </c>
      <c r="I115" s="81"/>
      <c r="J115" s="81"/>
      <c r="K115" s="82"/>
      <c r="L115" s="16"/>
      <c r="M115" s="83"/>
      <c r="N115" s="84"/>
      <c r="O115" s="85"/>
      <c r="P115" s="85"/>
      <c r="Q115" s="85"/>
      <c r="R115" s="85"/>
      <c r="S115" s="85"/>
      <c r="T115" s="86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R115" s="87"/>
      <c r="AT115" s="87"/>
      <c r="AU115" s="87"/>
      <c r="AY115" s="7"/>
      <c r="BE115" s="88"/>
      <c r="BF115" s="88"/>
      <c r="BG115" s="88"/>
      <c r="BH115" s="88"/>
      <c r="BI115" s="88"/>
      <c r="BJ115" s="7"/>
      <c r="BK115" s="88"/>
      <c r="BL115" s="7"/>
      <c r="BM115" s="87"/>
    </row>
    <row r="116" spans="1:65" s="2" customFormat="1" ht="24.6" customHeight="1">
      <c r="A116" s="95"/>
      <c r="B116" s="75"/>
      <c r="C116" s="76">
        <v>40</v>
      </c>
      <c r="D116" s="76"/>
      <c r="E116" s="77"/>
      <c r="F116" s="78" t="s">
        <v>87</v>
      </c>
      <c r="G116" s="79" t="s">
        <v>75</v>
      </c>
      <c r="H116" s="97" t="s">
        <v>75</v>
      </c>
      <c r="I116" s="81"/>
      <c r="J116" s="81"/>
      <c r="K116" s="82"/>
      <c r="L116" s="16"/>
      <c r="M116" s="83"/>
      <c r="N116" s="84"/>
      <c r="O116" s="85"/>
      <c r="P116" s="85"/>
      <c r="Q116" s="85"/>
      <c r="R116" s="85"/>
      <c r="S116" s="85"/>
      <c r="T116" s="86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R116" s="87"/>
      <c r="AT116" s="87"/>
      <c r="AU116" s="87"/>
      <c r="AY116" s="7"/>
      <c r="BE116" s="88"/>
      <c r="BF116" s="88"/>
      <c r="BG116" s="88"/>
      <c r="BH116" s="88"/>
      <c r="BI116" s="88"/>
      <c r="BJ116" s="7"/>
      <c r="BK116" s="88"/>
      <c r="BL116" s="7"/>
      <c r="BM116" s="87"/>
    </row>
    <row r="117" spans="1:65" s="2" customFormat="1" ht="24.6" customHeight="1">
      <c r="A117" s="95"/>
      <c r="B117" s="75"/>
      <c r="C117" s="76">
        <v>41</v>
      </c>
      <c r="D117" s="76"/>
      <c r="E117" s="77"/>
      <c r="F117" s="81" t="s">
        <v>88</v>
      </c>
      <c r="G117" s="79" t="s">
        <v>75</v>
      </c>
      <c r="H117" s="97" t="s">
        <v>75</v>
      </c>
      <c r="I117" s="81"/>
      <c r="J117" s="81"/>
      <c r="K117" s="82"/>
      <c r="L117" s="16"/>
      <c r="M117" s="83"/>
      <c r="N117" s="84"/>
      <c r="O117" s="85"/>
      <c r="P117" s="85"/>
      <c r="Q117" s="85"/>
      <c r="R117" s="85"/>
      <c r="S117" s="85"/>
      <c r="T117" s="86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R117" s="87"/>
      <c r="AT117" s="87"/>
      <c r="AU117" s="87"/>
      <c r="AY117" s="7"/>
      <c r="BE117" s="88"/>
      <c r="BF117" s="88"/>
      <c r="BG117" s="88"/>
      <c r="BH117" s="88"/>
      <c r="BI117" s="88"/>
      <c r="BJ117" s="7"/>
      <c r="BK117" s="88"/>
      <c r="BL117" s="7"/>
      <c r="BM117" s="87"/>
    </row>
    <row r="118" spans="1:65" s="2" customFormat="1" ht="24.6" customHeight="1">
      <c r="A118" s="95"/>
      <c r="B118" s="75"/>
      <c r="C118" s="76">
        <v>42</v>
      </c>
      <c r="D118" s="76"/>
      <c r="E118" s="77"/>
      <c r="F118" s="78" t="s">
        <v>90</v>
      </c>
      <c r="G118" s="79"/>
      <c r="H118" s="80"/>
      <c r="I118" s="81"/>
      <c r="J118" s="81"/>
      <c r="K118" s="82"/>
      <c r="L118" s="16"/>
      <c r="M118" s="83"/>
      <c r="N118" s="84"/>
      <c r="O118" s="85"/>
      <c r="P118" s="85"/>
      <c r="Q118" s="85"/>
      <c r="R118" s="85"/>
      <c r="S118" s="85"/>
      <c r="T118" s="86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R118" s="87"/>
      <c r="AT118" s="87"/>
      <c r="AU118" s="87"/>
      <c r="AY118" s="7"/>
      <c r="BE118" s="88"/>
      <c r="BF118" s="88"/>
      <c r="BG118" s="88"/>
      <c r="BH118" s="88"/>
      <c r="BI118" s="88"/>
      <c r="BJ118" s="7"/>
      <c r="BK118" s="88"/>
      <c r="BL118" s="7"/>
      <c r="BM118" s="87"/>
    </row>
    <row r="119" spans="1:65" s="2" customFormat="1" ht="24.6" customHeight="1">
      <c r="A119" s="95"/>
      <c r="B119" s="75"/>
      <c r="C119" s="76">
        <v>43</v>
      </c>
      <c r="D119" s="76"/>
      <c r="E119" s="77"/>
      <c r="F119" s="73" t="s">
        <v>95</v>
      </c>
      <c r="G119" s="71"/>
      <c r="H119" s="6"/>
      <c r="I119" s="6"/>
      <c r="J119" s="74"/>
      <c r="K119" s="82"/>
      <c r="L119" s="16"/>
      <c r="M119" s="83"/>
      <c r="N119" s="84"/>
      <c r="O119" s="85"/>
      <c r="P119" s="85"/>
      <c r="Q119" s="85"/>
      <c r="R119" s="85"/>
      <c r="S119" s="85"/>
      <c r="T119" s="86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R119" s="87"/>
      <c r="AT119" s="87"/>
      <c r="AU119" s="87"/>
      <c r="AY119" s="7"/>
      <c r="BE119" s="88"/>
      <c r="BF119" s="88"/>
      <c r="BG119" s="88"/>
      <c r="BH119" s="88"/>
      <c r="BI119" s="88"/>
      <c r="BJ119" s="7"/>
      <c r="BK119" s="88"/>
      <c r="BL119" s="7"/>
      <c r="BM119" s="87"/>
    </row>
    <row r="120" spans="1:65" s="2" customFormat="1" ht="24.6" customHeight="1">
      <c r="A120" s="95"/>
      <c r="B120" s="75"/>
      <c r="C120" s="76">
        <v>44</v>
      </c>
      <c r="D120" s="76"/>
      <c r="E120" s="77"/>
      <c r="F120" s="78" t="s">
        <v>82</v>
      </c>
      <c r="G120" s="79" t="s">
        <v>50</v>
      </c>
      <c r="H120" s="80">
        <v>10</v>
      </c>
      <c r="I120" s="81"/>
      <c r="J120" s="81"/>
      <c r="K120" s="82"/>
      <c r="L120" s="16"/>
      <c r="M120" s="83"/>
      <c r="N120" s="84"/>
      <c r="O120" s="85"/>
      <c r="P120" s="85"/>
      <c r="Q120" s="85"/>
      <c r="R120" s="85"/>
      <c r="S120" s="85"/>
      <c r="T120" s="86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R120" s="87"/>
      <c r="AT120" s="87"/>
      <c r="AU120" s="87"/>
      <c r="AY120" s="7"/>
      <c r="BE120" s="88"/>
      <c r="BF120" s="88"/>
      <c r="BG120" s="88"/>
      <c r="BH120" s="88"/>
      <c r="BI120" s="88"/>
      <c r="BJ120" s="7"/>
      <c r="BK120" s="88"/>
      <c r="BL120" s="7"/>
      <c r="BM120" s="87"/>
    </row>
    <row r="121" spans="1:65" s="2" customFormat="1" ht="24.6" customHeight="1">
      <c r="A121" s="95"/>
      <c r="B121" s="75"/>
      <c r="C121" s="76">
        <v>45</v>
      </c>
      <c r="D121" s="76"/>
      <c r="E121" s="77"/>
      <c r="F121" s="78" t="s">
        <v>83</v>
      </c>
      <c r="G121" s="79" t="s">
        <v>50</v>
      </c>
      <c r="H121" s="80">
        <v>20</v>
      </c>
      <c r="I121" s="81"/>
      <c r="J121" s="81"/>
      <c r="K121" s="82"/>
      <c r="L121" s="16"/>
      <c r="M121" s="83"/>
      <c r="N121" s="84"/>
      <c r="O121" s="85"/>
      <c r="P121" s="85"/>
      <c r="Q121" s="85"/>
      <c r="R121" s="85"/>
      <c r="S121" s="85"/>
      <c r="T121" s="86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R121" s="87"/>
      <c r="AT121" s="87"/>
      <c r="AU121" s="87"/>
      <c r="AY121" s="7"/>
      <c r="BE121" s="88"/>
      <c r="BF121" s="88"/>
      <c r="BG121" s="88"/>
      <c r="BH121" s="88"/>
      <c r="BI121" s="88"/>
      <c r="BJ121" s="7"/>
      <c r="BK121" s="88"/>
      <c r="BL121" s="7"/>
      <c r="BM121" s="87"/>
    </row>
    <row r="122" spans="1:65" s="2" customFormat="1" ht="24.6" customHeight="1">
      <c r="A122" s="95"/>
      <c r="B122" s="75"/>
      <c r="C122" s="76">
        <v>46</v>
      </c>
      <c r="D122" s="76"/>
      <c r="E122" s="77"/>
      <c r="F122" s="78" t="s">
        <v>85</v>
      </c>
      <c r="G122" s="79" t="s">
        <v>81</v>
      </c>
      <c r="H122" s="80">
        <v>1</v>
      </c>
      <c r="I122" s="81"/>
      <c r="J122" s="81"/>
      <c r="K122" s="82"/>
      <c r="L122" s="16"/>
      <c r="M122" s="83"/>
      <c r="N122" s="84"/>
      <c r="O122" s="85"/>
      <c r="P122" s="85"/>
      <c r="Q122" s="85"/>
      <c r="R122" s="85"/>
      <c r="S122" s="85"/>
      <c r="T122" s="86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R122" s="87"/>
      <c r="AT122" s="87"/>
      <c r="AU122" s="87"/>
      <c r="AY122" s="7"/>
      <c r="BE122" s="88"/>
      <c r="BF122" s="88"/>
      <c r="BG122" s="88"/>
      <c r="BH122" s="88"/>
      <c r="BI122" s="88"/>
      <c r="BJ122" s="7"/>
      <c r="BK122" s="88"/>
      <c r="BL122" s="7"/>
      <c r="BM122" s="87"/>
    </row>
    <row r="123" spans="1:65" s="2" customFormat="1" ht="24.6" customHeight="1">
      <c r="A123" s="95"/>
      <c r="B123" s="75"/>
      <c r="C123" s="76">
        <v>47</v>
      </c>
      <c r="D123" s="76"/>
      <c r="E123" s="77"/>
      <c r="F123" s="78" t="s">
        <v>86</v>
      </c>
      <c r="G123" s="79" t="s">
        <v>81</v>
      </c>
      <c r="H123" s="80">
        <v>1</v>
      </c>
      <c r="I123" s="81"/>
      <c r="J123" s="81"/>
      <c r="K123" s="82"/>
      <c r="L123" s="16"/>
      <c r="M123" s="83"/>
      <c r="N123" s="84"/>
      <c r="O123" s="85"/>
      <c r="P123" s="85"/>
      <c r="Q123" s="85"/>
      <c r="R123" s="85"/>
      <c r="S123" s="85"/>
      <c r="T123" s="86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R123" s="87"/>
      <c r="AT123" s="87"/>
      <c r="AU123" s="87"/>
      <c r="AY123" s="7"/>
      <c r="BE123" s="88"/>
      <c r="BF123" s="88"/>
      <c r="BG123" s="88"/>
      <c r="BH123" s="88"/>
      <c r="BI123" s="88"/>
      <c r="BJ123" s="7"/>
      <c r="BK123" s="88"/>
      <c r="BL123" s="7"/>
      <c r="BM123" s="87"/>
    </row>
    <row r="124" spans="1:65" s="2" customFormat="1" ht="24.6" customHeight="1">
      <c r="A124" s="95"/>
      <c r="B124" s="75"/>
      <c r="C124" s="76">
        <v>48</v>
      </c>
      <c r="D124" s="76"/>
      <c r="E124" s="77"/>
      <c r="F124" s="78" t="s">
        <v>87</v>
      </c>
      <c r="G124" s="79" t="s">
        <v>75</v>
      </c>
      <c r="H124" s="97" t="s">
        <v>75</v>
      </c>
      <c r="I124" s="81"/>
      <c r="J124" s="81"/>
      <c r="K124" s="82"/>
      <c r="L124" s="16"/>
      <c r="M124" s="83"/>
      <c r="N124" s="84"/>
      <c r="O124" s="85"/>
      <c r="P124" s="85"/>
      <c r="Q124" s="85"/>
      <c r="R124" s="85"/>
      <c r="S124" s="85"/>
      <c r="T124" s="86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R124" s="87"/>
      <c r="AT124" s="87"/>
      <c r="AU124" s="87"/>
      <c r="AY124" s="7"/>
      <c r="BE124" s="88"/>
      <c r="BF124" s="88"/>
      <c r="BG124" s="88"/>
      <c r="BH124" s="88"/>
      <c r="BI124" s="88"/>
      <c r="BJ124" s="7"/>
      <c r="BK124" s="88"/>
      <c r="BL124" s="7"/>
      <c r="BM124" s="87"/>
    </row>
    <row r="125" spans="1:65" s="2" customFormat="1" ht="24.6" customHeight="1">
      <c r="A125" s="95"/>
      <c r="B125" s="75"/>
      <c r="C125" s="76">
        <v>49</v>
      </c>
      <c r="D125" s="76"/>
      <c r="E125" s="77"/>
      <c r="F125" s="81" t="s">
        <v>88</v>
      </c>
      <c r="G125" s="79" t="s">
        <v>75</v>
      </c>
      <c r="H125" s="97" t="s">
        <v>75</v>
      </c>
      <c r="I125" s="81"/>
      <c r="J125" s="81"/>
      <c r="K125" s="82"/>
      <c r="L125" s="16"/>
      <c r="M125" s="83"/>
      <c r="N125" s="84"/>
      <c r="O125" s="85"/>
      <c r="P125" s="85"/>
      <c r="Q125" s="85"/>
      <c r="R125" s="85"/>
      <c r="S125" s="85"/>
      <c r="T125" s="86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R125" s="87"/>
      <c r="AT125" s="87"/>
      <c r="AU125" s="87"/>
      <c r="AY125" s="7"/>
      <c r="BE125" s="88"/>
      <c r="BF125" s="88"/>
      <c r="BG125" s="88"/>
      <c r="BH125" s="88"/>
      <c r="BI125" s="88"/>
      <c r="BJ125" s="7"/>
      <c r="BK125" s="88"/>
      <c r="BL125" s="7"/>
      <c r="BM125" s="87"/>
    </row>
    <row r="126" spans="1:65" s="2" customFormat="1" ht="24.6" customHeight="1">
      <c r="A126" s="95"/>
      <c r="B126" s="75"/>
      <c r="C126" s="76">
        <v>50</v>
      </c>
      <c r="D126" s="76"/>
      <c r="E126" s="77"/>
      <c r="F126" s="78" t="s">
        <v>90</v>
      </c>
      <c r="G126" s="79"/>
      <c r="H126" s="80"/>
      <c r="I126" s="81"/>
      <c r="J126" s="81"/>
      <c r="K126" s="82"/>
      <c r="L126" s="16"/>
      <c r="M126" s="83"/>
      <c r="N126" s="84"/>
      <c r="O126" s="85"/>
      <c r="P126" s="85"/>
      <c r="Q126" s="85"/>
      <c r="R126" s="85"/>
      <c r="S126" s="85"/>
      <c r="T126" s="86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R126" s="87"/>
      <c r="AT126" s="87"/>
      <c r="AU126" s="87"/>
      <c r="AY126" s="7"/>
      <c r="BE126" s="88"/>
      <c r="BF126" s="88"/>
      <c r="BG126" s="88"/>
      <c r="BH126" s="88"/>
      <c r="BI126" s="88"/>
      <c r="BJ126" s="7"/>
      <c r="BK126" s="88"/>
      <c r="BL126" s="7"/>
      <c r="BM126" s="87"/>
    </row>
    <row r="127" spans="1:65" s="2" customFormat="1" ht="24.6" customHeight="1">
      <c r="A127" s="95"/>
      <c r="B127" s="75"/>
      <c r="C127" s="76">
        <v>51</v>
      </c>
      <c r="D127" s="76"/>
      <c r="E127" s="77"/>
      <c r="F127" s="73" t="s">
        <v>96</v>
      </c>
      <c r="G127" s="71"/>
      <c r="H127" s="6"/>
      <c r="I127" s="6"/>
      <c r="J127" s="74"/>
      <c r="K127" s="82"/>
      <c r="L127" s="16"/>
      <c r="M127" s="83"/>
      <c r="N127" s="84"/>
      <c r="O127" s="85"/>
      <c r="P127" s="85"/>
      <c r="Q127" s="85"/>
      <c r="R127" s="85"/>
      <c r="S127" s="85"/>
      <c r="T127" s="86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R127" s="87"/>
      <c r="AT127" s="87"/>
      <c r="AU127" s="87"/>
      <c r="AY127" s="7"/>
      <c r="BE127" s="88"/>
      <c r="BF127" s="88"/>
      <c r="BG127" s="88"/>
      <c r="BH127" s="88"/>
      <c r="BI127" s="88"/>
      <c r="BJ127" s="7"/>
      <c r="BK127" s="88"/>
      <c r="BL127" s="7"/>
      <c r="BM127" s="87"/>
    </row>
    <row r="128" spans="1:65" s="2" customFormat="1" ht="24.6" customHeight="1">
      <c r="A128" s="95"/>
      <c r="B128" s="75"/>
      <c r="C128" s="76">
        <v>52</v>
      </c>
      <c r="D128" s="76"/>
      <c r="E128" s="77"/>
      <c r="F128" s="78" t="s">
        <v>82</v>
      </c>
      <c r="G128" s="79" t="s">
        <v>50</v>
      </c>
      <c r="H128" s="80">
        <v>4</v>
      </c>
      <c r="I128" s="81"/>
      <c r="J128" s="81"/>
      <c r="K128" s="82"/>
      <c r="L128" s="16"/>
      <c r="M128" s="83"/>
      <c r="N128" s="84"/>
      <c r="O128" s="85"/>
      <c r="P128" s="85"/>
      <c r="Q128" s="85"/>
      <c r="R128" s="85"/>
      <c r="S128" s="85"/>
      <c r="T128" s="86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R128" s="87"/>
      <c r="AT128" s="87"/>
      <c r="AU128" s="87"/>
      <c r="AY128" s="7"/>
      <c r="BE128" s="88"/>
      <c r="BF128" s="88"/>
      <c r="BG128" s="88"/>
      <c r="BH128" s="88"/>
      <c r="BI128" s="88"/>
      <c r="BJ128" s="7"/>
      <c r="BK128" s="88"/>
      <c r="BL128" s="7"/>
      <c r="BM128" s="87"/>
    </row>
    <row r="129" spans="1:65" s="2" customFormat="1" ht="24.6" customHeight="1">
      <c r="A129" s="95"/>
      <c r="B129" s="75"/>
      <c r="C129" s="76">
        <v>53</v>
      </c>
      <c r="D129" s="76"/>
      <c r="E129" s="77"/>
      <c r="F129" s="78" t="s">
        <v>83</v>
      </c>
      <c r="G129" s="79" t="s">
        <v>50</v>
      </c>
      <c r="H129" s="80">
        <v>10</v>
      </c>
      <c r="I129" s="81"/>
      <c r="J129" s="81"/>
      <c r="K129" s="82"/>
      <c r="L129" s="16"/>
      <c r="M129" s="83"/>
      <c r="N129" s="84"/>
      <c r="O129" s="85"/>
      <c r="P129" s="85"/>
      <c r="Q129" s="85"/>
      <c r="R129" s="85"/>
      <c r="S129" s="85"/>
      <c r="T129" s="86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R129" s="87"/>
      <c r="AT129" s="87"/>
      <c r="AU129" s="87"/>
      <c r="AY129" s="7"/>
      <c r="BE129" s="88"/>
      <c r="BF129" s="88"/>
      <c r="BG129" s="88"/>
      <c r="BH129" s="88"/>
      <c r="BI129" s="88"/>
      <c r="BJ129" s="7"/>
      <c r="BK129" s="88"/>
      <c r="BL129" s="7"/>
      <c r="BM129" s="87"/>
    </row>
    <row r="130" spans="1:65" s="2" customFormat="1" ht="24.6" customHeight="1">
      <c r="A130" s="95"/>
      <c r="B130" s="75"/>
      <c r="C130" s="76">
        <v>54</v>
      </c>
      <c r="D130" s="76"/>
      <c r="E130" s="77"/>
      <c r="F130" s="78" t="s">
        <v>85</v>
      </c>
      <c r="G130" s="79" t="s">
        <v>81</v>
      </c>
      <c r="H130" s="80">
        <v>1</v>
      </c>
      <c r="I130" s="81"/>
      <c r="J130" s="81"/>
      <c r="K130" s="82"/>
      <c r="L130" s="16"/>
      <c r="M130" s="83"/>
      <c r="N130" s="84"/>
      <c r="O130" s="85"/>
      <c r="P130" s="85"/>
      <c r="Q130" s="85"/>
      <c r="R130" s="85"/>
      <c r="S130" s="85"/>
      <c r="T130" s="86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R130" s="87"/>
      <c r="AT130" s="87"/>
      <c r="AU130" s="87"/>
      <c r="AY130" s="7"/>
      <c r="BE130" s="88"/>
      <c r="BF130" s="88"/>
      <c r="BG130" s="88"/>
      <c r="BH130" s="88"/>
      <c r="BI130" s="88"/>
      <c r="BJ130" s="7"/>
      <c r="BK130" s="88"/>
      <c r="BL130" s="7"/>
      <c r="BM130" s="87"/>
    </row>
    <row r="131" spans="1:65" s="2" customFormat="1" ht="24.6" customHeight="1">
      <c r="A131" s="95"/>
      <c r="B131" s="75"/>
      <c r="C131" s="76">
        <v>55</v>
      </c>
      <c r="D131" s="76"/>
      <c r="E131" s="77"/>
      <c r="F131" s="78" t="s">
        <v>86</v>
      </c>
      <c r="G131" s="79" t="s">
        <v>81</v>
      </c>
      <c r="H131" s="80">
        <v>1</v>
      </c>
      <c r="I131" s="81"/>
      <c r="J131" s="81"/>
      <c r="K131" s="82"/>
      <c r="L131" s="16"/>
      <c r="M131" s="83"/>
      <c r="N131" s="84"/>
      <c r="O131" s="85"/>
      <c r="P131" s="85"/>
      <c r="Q131" s="85"/>
      <c r="R131" s="85"/>
      <c r="S131" s="85"/>
      <c r="T131" s="86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R131" s="87"/>
      <c r="AT131" s="87"/>
      <c r="AU131" s="87"/>
      <c r="AY131" s="7"/>
      <c r="BE131" s="88"/>
      <c r="BF131" s="88"/>
      <c r="BG131" s="88"/>
      <c r="BH131" s="88"/>
      <c r="BI131" s="88"/>
      <c r="BJ131" s="7"/>
      <c r="BK131" s="88"/>
      <c r="BL131" s="7"/>
      <c r="BM131" s="87"/>
    </row>
    <row r="132" spans="1:65" s="2" customFormat="1" ht="24.6" customHeight="1">
      <c r="A132" s="95"/>
      <c r="B132" s="75"/>
      <c r="C132" s="76">
        <v>56</v>
      </c>
      <c r="D132" s="76"/>
      <c r="E132" s="77"/>
      <c r="F132" s="78" t="s">
        <v>87</v>
      </c>
      <c r="G132" s="79" t="s">
        <v>75</v>
      </c>
      <c r="H132" s="97" t="s">
        <v>75</v>
      </c>
      <c r="I132" s="81"/>
      <c r="J132" s="81"/>
      <c r="K132" s="82"/>
      <c r="L132" s="16"/>
      <c r="M132" s="83"/>
      <c r="N132" s="84"/>
      <c r="O132" s="85"/>
      <c r="P132" s="85"/>
      <c r="Q132" s="85"/>
      <c r="R132" s="85"/>
      <c r="S132" s="85"/>
      <c r="T132" s="86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R132" s="87"/>
      <c r="AT132" s="87"/>
      <c r="AU132" s="87"/>
      <c r="AY132" s="7"/>
      <c r="BE132" s="88"/>
      <c r="BF132" s="88"/>
      <c r="BG132" s="88"/>
      <c r="BH132" s="88"/>
      <c r="BI132" s="88"/>
      <c r="BJ132" s="7"/>
      <c r="BK132" s="88"/>
      <c r="BL132" s="7"/>
      <c r="BM132" s="87"/>
    </row>
    <row r="133" spans="1:65" s="2" customFormat="1" ht="24.6" customHeight="1">
      <c r="A133" s="95"/>
      <c r="B133" s="75"/>
      <c r="C133" s="76">
        <v>57</v>
      </c>
      <c r="D133" s="76"/>
      <c r="E133" s="77"/>
      <c r="F133" s="81" t="s">
        <v>88</v>
      </c>
      <c r="G133" s="79" t="s">
        <v>75</v>
      </c>
      <c r="H133" s="97" t="s">
        <v>75</v>
      </c>
      <c r="I133" s="81"/>
      <c r="J133" s="81"/>
      <c r="K133" s="82"/>
      <c r="L133" s="16"/>
      <c r="M133" s="83"/>
      <c r="N133" s="84"/>
      <c r="O133" s="85"/>
      <c r="P133" s="85"/>
      <c r="Q133" s="85"/>
      <c r="R133" s="85"/>
      <c r="S133" s="85"/>
      <c r="T133" s="86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R133" s="87"/>
      <c r="AT133" s="87"/>
      <c r="AU133" s="87"/>
      <c r="AY133" s="7"/>
      <c r="BE133" s="88"/>
      <c r="BF133" s="88"/>
      <c r="BG133" s="88"/>
      <c r="BH133" s="88"/>
      <c r="BI133" s="88"/>
      <c r="BJ133" s="7"/>
      <c r="BK133" s="88"/>
      <c r="BL133" s="7"/>
      <c r="BM133" s="87"/>
    </row>
    <row r="134" spans="1:65" s="2" customFormat="1" ht="24.6" customHeight="1">
      <c r="A134" s="95"/>
      <c r="B134" s="75"/>
      <c r="C134" s="76">
        <v>58</v>
      </c>
      <c r="D134" s="76"/>
      <c r="E134" s="77"/>
      <c r="F134" s="78" t="s">
        <v>90</v>
      </c>
      <c r="G134" s="79"/>
      <c r="H134" s="80"/>
      <c r="I134" s="81"/>
      <c r="J134" s="81"/>
      <c r="K134" s="82"/>
      <c r="L134" s="16"/>
      <c r="M134" s="83"/>
      <c r="N134" s="84"/>
      <c r="O134" s="85"/>
      <c r="P134" s="85"/>
      <c r="Q134" s="85"/>
      <c r="R134" s="85"/>
      <c r="S134" s="85"/>
      <c r="T134" s="86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R134" s="87"/>
      <c r="AT134" s="87"/>
      <c r="AU134" s="87"/>
      <c r="AY134" s="7"/>
      <c r="BE134" s="88"/>
      <c r="BF134" s="88"/>
      <c r="BG134" s="88"/>
      <c r="BH134" s="88"/>
      <c r="BI134" s="88"/>
      <c r="BJ134" s="7"/>
      <c r="BK134" s="88"/>
      <c r="BL134" s="7"/>
      <c r="BM134" s="87"/>
    </row>
    <row r="135" spans="1:65" s="2" customFormat="1" ht="24.6" customHeight="1">
      <c r="A135" s="95"/>
      <c r="B135" s="75"/>
      <c r="C135" s="76">
        <v>59</v>
      </c>
      <c r="D135" s="76"/>
      <c r="E135" s="77"/>
      <c r="F135" s="73" t="s">
        <v>97</v>
      </c>
      <c r="G135" s="71"/>
      <c r="H135" s="6"/>
      <c r="I135" s="6"/>
      <c r="J135" s="74"/>
      <c r="K135" s="82"/>
      <c r="L135" s="16"/>
      <c r="M135" s="83"/>
      <c r="N135" s="84"/>
      <c r="O135" s="85"/>
      <c r="P135" s="85"/>
      <c r="Q135" s="85"/>
      <c r="R135" s="85"/>
      <c r="S135" s="85"/>
      <c r="T135" s="86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R135" s="87"/>
      <c r="AT135" s="87"/>
      <c r="AU135" s="87"/>
      <c r="AY135" s="7"/>
      <c r="BE135" s="88"/>
      <c r="BF135" s="88"/>
      <c r="BG135" s="88"/>
      <c r="BH135" s="88"/>
      <c r="BI135" s="88"/>
      <c r="BJ135" s="7"/>
      <c r="BK135" s="88"/>
      <c r="BL135" s="7"/>
      <c r="BM135" s="87"/>
    </row>
    <row r="136" spans="1:65" s="2" customFormat="1" ht="24.6" customHeight="1">
      <c r="A136" s="95"/>
      <c r="B136" s="75"/>
      <c r="C136" s="76">
        <v>60</v>
      </c>
      <c r="D136" s="76"/>
      <c r="E136" s="77"/>
      <c r="F136" s="78" t="s">
        <v>98</v>
      </c>
      <c r="G136" s="108" t="s">
        <v>50</v>
      </c>
      <c r="H136" s="81">
        <v>7</v>
      </c>
      <c r="I136" s="81"/>
      <c r="J136" s="81"/>
      <c r="K136" s="82"/>
      <c r="L136" s="16"/>
      <c r="M136" s="83"/>
      <c r="N136" s="84"/>
      <c r="O136" s="85"/>
      <c r="P136" s="85"/>
      <c r="Q136" s="85"/>
      <c r="R136" s="85"/>
      <c r="S136" s="85"/>
      <c r="T136" s="86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87"/>
      <c r="AT136" s="87"/>
      <c r="AU136" s="87"/>
      <c r="AY136" s="7"/>
      <c r="BE136" s="88"/>
      <c r="BF136" s="88"/>
      <c r="BG136" s="88"/>
      <c r="BH136" s="88"/>
      <c r="BI136" s="88"/>
      <c r="BJ136" s="7"/>
      <c r="BK136" s="88"/>
      <c r="BL136" s="7"/>
      <c r="BM136" s="87"/>
    </row>
    <row r="137" spans="1:65" s="2" customFormat="1" ht="24.6" customHeight="1">
      <c r="A137" s="95"/>
      <c r="B137" s="75"/>
      <c r="C137" s="76">
        <v>61</v>
      </c>
      <c r="D137" s="76"/>
      <c r="E137" s="77"/>
      <c r="F137" s="78" t="s">
        <v>99</v>
      </c>
      <c r="G137" s="108" t="s">
        <v>50</v>
      </c>
      <c r="H137" s="81">
        <v>2</v>
      </c>
      <c r="I137" s="81"/>
      <c r="J137" s="81"/>
      <c r="K137" s="82"/>
      <c r="L137" s="16"/>
      <c r="M137" s="83"/>
      <c r="N137" s="84"/>
      <c r="O137" s="85"/>
      <c r="P137" s="85"/>
      <c r="Q137" s="85"/>
      <c r="R137" s="85"/>
      <c r="S137" s="85"/>
      <c r="T137" s="86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87"/>
      <c r="AT137" s="87"/>
      <c r="AU137" s="87"/>
      <c r="AY137" s="7"/>
      <c r="BE137" s="88"/>
      <c r="BF137" s="88"/>
      <c r="BG137" s="88"/>
      <c r="BH137" s="88"/>
      <c r="BI137" s="88"/>
      <c r="BJ137" s="7"/>
      <c r="BK137" s="88"/>
      <c r="BL137" s="7"/>
      <c r="BM137" s="87"/>
    </row>
    <row r="138" spans="1:65" s="2" customFormat="1" ht="24.6" customHeight="1">
      <c r="A138" s="95"/>
      <c r="B138" s="75"/>
      <c r="C138" s="76">
        <v>62</v>
      </c>
      <c r="D138" s="76"/>
      <c r="E138" s="77"/>
      <c r="F138" s="78" t="s">
        <v>100</v>
      </c>
      <c r="G138" s="108" t="s">
        <v>81</v>
      </c>
      <c r="H138" s="81">
        <v>4</v>
      </c>
      <c r="I138" s="81"/>
      <c r="J138" s="81"/>
      <c r="K138" s="82"/>
      <c r="L138" s="16"/>
      <c r="M138" s="83"/>
      <c r="N138" s="84"/>
      <c r="O138" s="85"/>
      <c r="P138" s="85"/>
      <c r="Q138" s="85"/>
      <c r="R138" s="85"/>
      <c r="S138" s="85"/>
      <c r="T138" s="86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R138" s="87"/>
      <c r="AT138" s="87"/>
      <c r="AU138" s="87"/>
      <c r="AY138" s="7"/>
      <c r="BE138" s="88"/>
      <c r="BF138" s="88"/>
      <c r="BG138" s="88"/>
      <c r="BH138" s="88"/>
      <c r="BI138" s="88"/>
      <c r="BJ138" s="7"/>
      <c r="BK138" s="88"/>
      <c r="BL138" s="7"/>
      <c r="BM138" s="87"/>
    </row>
    <row r="139" spans="1:65" s="2" customFormat="1" ht="24.6" customHeight="1">
      <c r="A139" s="95"/>
      <c r="B139" s="75"/>
      <c r="C139" s="76">
        <v>63</v>
      </c>
      <c r="D139" s="76"/>
      <c r="E139" s="77"/>
      <c r="F139" s="78" t="s">
        <v>101</v>
      </c>
      <c r="G139" s="108" t="s">
        <v>81</v>
      </c>
      <c r="H139" s="81">
        <v>4</v>
      </c>
      <c r="I139" s="81"/>
      <c r="J139" s="81"/>
      <c r="K139" s="82"/>
      <c r="L139" s="16"/>
      <c r="M139" s="83"/>
      <c r="N139" s="84"/>
      <c r="O139" s="85"/>
      <c r="P139" s="85"/>
      <c r="Q139" s="85"/>
      <c r="R139" s="85"/>
      <c r="S139" s="85"/>
      <c r="T139" s="86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87"/>
      <c r="AT139" s="87"/>
      <c r="AU139" s="87"/>
      <c r="AY139" s="7"/>
      <c r="BE139" s="88"/>
      <c r="BF139" s="88"/>
      <c r="BG139" s="88"/>
      <c r="BH139" s="88"/>
      <c r="BI139" s="88"/>
      <c r="BJ139" s="7"/>
      <c r="BK139" s="88"/>
      <c r="BL139" s="7"/>
      <c r="BM139" s="87"/>
    </row>
    <row r="140" spans="1:65" s="2" customFormat="1" ht="24.6" customHeight="1">
      <c r="A140" s="95"/>
      <c r="B140" s="75"/>
      <c r="C140" s="76">
        <v>64</v>
      </c>
      <c r="D140" s="76"/>
      <c r="E140" s="77"/>
      <c r="F140" s="78" t="s">
        <v>102</v>
      </c>
      <c r="G140" s="108" t="s">
        <v>81</v>
      </c>
      <c r="H140" s="81">
        <v>8</v>
      </c>
      <c r="I140" s="81"/>
      <c r="J140" s="81"/>
      <c r="K140" s="82"/>
      <c r="L140" s="16"/>
      <c r="M140" s="83"/>
      <c r="N140" s="84"/>
      <c r="O140" s="85"/>
      <c r="P140" s="85"/>
      <c r="Q140" s="85"/>
      <c r="R140" s="85"/>
      <c r="S140" s="85"/>
      <c r="T140" s="86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R140" s="87"/>
      <c r="AT140" s="87"/>
      <c r="AU140" s="87"/>
      <c r="AY140" s="7"/>
      <c r="BE140" s="88"/>
      <c r="BF140" s="88"/>
      <c r="BG140" s="88"/>
      <c r="BH140" s="88"/>
      <c r="BI140" s="88"/>
      <c r="BJ140" s="7"/>
      <c r="BK140" s="88"/>
      <c r="BL140" s="7"/>
      <c r="BM140" s="87"/>
    </row>
    <row r="141" spans="1:65" s="2" customFormat="1" ht="24.6" customHeight="1">
      <c r="A141" s="95"/>
      <c r="B141" s="75"/>
      <c r="C141" s="76">
        <v>65</v>
      </c>
      <c r="D141" s="76"/>
      <c r="E141" s="77"/>
      <c r="F141" s="78" t="s">
        <v>103</v>
      </c>
      <c r="G141" s="108" t="s">
        <v>81</v>
      </c>
      <c r="H141" s="81">
        <v>1</v>
      </c>
      <c r="I141" s="81"/>
      <c r="J141" s="81"/>
      <c r="K141" s="82"/>
      <c r="L141" s="16"/>
      <c r="M141" s="83"/>
      <c r="N141" s="84"/>
      <c r="O141" s="85"/>
      <c r="P141" s="85"/>
      <c r="Q141" s="85"/>
      <c r="R141" s="85"/>
      <c r="S141" s="85"/>
      <c r="T141" s="86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R141" s="87"/>
      <c r="AT141" s="87"/>
      <c r="AU141" s="87"/>
      <c r="AY141" s="7"/>
      <c r="BE141" s="88"/>
      <c r="BF141" s="88"/>
      <c r="BG141" s="88"/>
      <c r="BH141" s="88"/>
      <c r="BI141" s="88"/>
      <c r="BJ141" s="7"/>
      <c r="BK141" s="88"/>
      <c r="BL141" s="7"/>
      <c r="BM141" s="87"/>
    </row>
    <row r="142" spans="1:65" s="2" customFormat="1" ht="24.6" customHeight="1">
      <c r="A142" s="95"/>
      <c r="B142" s="75"/>
      <c r="C142" s="76">
        <v>66</v>
      </c>
      <c r="D142" s="76"/>
      <c r="E142" s="77"/>
      <c r="F142" s="78" t="s">
        <v>87</v>
      </c>
      <c r="G142" s="79" t="s">
        <v>75</v>
      </c>
      <c r="H142" s="97" t="s">
        <v>75</v>
      </c>
      <c r="I142" s="81"/>
      <c r="J142" s="81"/>
      <c r="K142" s="82"/>
      <c r="L142" s="16"/>
      <c r="M142" s="83"/>
      <c r="N142" s="84"/>
      <c r="O142" s="85"/>
      <c r="P142" s="85"/>
      <c r="Q142" s="85"/>
      <c r="R142" s="85"/>
      <c r="S142" s="85"/>
      <c r="T142" s="86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R142" s="87"/>
      <c r="AT142" s="87"/>
      <c r="AU142" s="87"/>
      <c r="AY142" s="7"/>
      <c r="BE142" s="88"/>
      <c r="BF142" s="88"/>
      <c r="BG142" s="88"/>
      <c r="BH142" s="88"/>
      <c r="BI142" s="88"/>
      <c r="BJ142" s="7"/>
      <c r="BK142" s="88"/>
      <c r="BL142" s="7"/>
      <c r="BM142" s="87"/>
    </row>
    <row r="143" spans="1:65" s="2" customFormat="1" ht="24.6" customHeight="1">
      <c r="A143" s="95"/>
      <c r="B143" s="75"/>
      <c r="C143" s="76">
        <v>67</v>
      </c>
      <c r="D143" s="76"/>
      <c r="E143" s="77"/>
      <c r="F143" s="78" t="s">
        <v>90</v>
      </c>
      <c r="G143" s="79"/>
      <c r="H143" s="80"/>
      <c r="I143" s="81"/>
      <c r="J143" s="81"/>
      <c r="K143" s="82"/>
      <c r="L143" s="16"/>
      <c r="M143" s="83"/>
      <c r="N143" s="84"/>
      <c r="O143" s="85"/>
      <c r="P143" s="85"/>
      <c r="Q143" s="85"/>
      <c r="R143" s="85"/>
      <c r="S143" s="85"/>
      <c r="T143" s="86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R143" s="87"/>
      <c r="AT143" s="87"/>
      <c r="AU143" s="87"/>
      <c r="AY143" s="7"/>
      <c r="BE143" s="88"/>
      <c r="BF143" s="88"/>
      <c r="BG143" s="88"/>
      <c r="BH143" s="88"/>
      <c r="BI143" s="88"/>
      <c r="BJ143" s="7"/>
      <c r="BK143" s="88"/>
      <c r="BL143" s="7"/>
      <c r="BM143" s="87"/>
    </row>
    <row r="144" spans="1:65" s="2" customFormat="1" ht="24.6" customHeight="1">
      <c r="A144" s="95"/>
      <c r="B144" s="75"/>
      <c r="C144" s="76">
        <v>68</v>
      </c>
      <c r="D144" s="76"/>
      <c r="E144" s="77"/>
      <c r="F144" s="73" t="s">
        <v>104</v>
      </c>
      <c r="G144" s="71"/>
      <c r="H144" s="6"/>
      <c r="I144" s="6"/>
      <c r="J144" s="74"/>
      <c r="K144" s="82"/>
      <c r="L144" s="16"/>
      <c r="M144" s="83"/>
      <c r="N144" s="84"/>
      <c r="O144" s="85"/>
      <c r="P144" s="85"/>
      <c r="Q144" s="85"/>
      <c r="R144" s="85"/>
      <c r="S144" s="85"/>
      <c r="T144" s="86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87"/>
      <c r="AT144" s="87"/>
      <c r="AU144" s="87"/>
      <c r="AY144" s="7"/>
      <c r="BE144" s="88"/>
      <c r="BF144" s="88"/>
      <c r="BG144" s="88"/>
      <c r="BH144" s="88"/>
      <c r="BI144" s="88"/>
      <c r="BJ144" s="7"/>
      <c r="BK144" s="88"/>
      <c r="BL144" s="7"/>
      <c r="BM144" s="87"/>
    </row>
    <row r="145" spans="1:65" s="2" customFormat="1" ht="24.6" customHeight="1">
      <c r="A145" s="95"/>
      <c r="B145" s="75"/>
      <c r="C145" s="76">
        <v>69</v>
      </c>
      <c r="D145" s="76"/>
      <c r="E145" s="77"/>
      <c r="F145" s="78" t="s">
        <v>98</v>
      </c>
      <c r="G145" s="108" t="s">
        <v>50</v>
      </c>
      <c r="H145" s="81">
        <v>5</v>
      </c>
      <c r="I145" s="81"/>
      <c r="J145" s="81"/>
      <c r="K145" s="82"/>
      <c r="L145" s="16"/>
      <c r="M145" s="83"/>
      <c r="N145" s="84"/>
      <c r="O145" s="85"/>
      <c r="P145" s="85"/>
      <c r="Q145" s="85"/>
      <c r="R145" s="85"/>
      <c r="S145" s="85"/>
      <c r="T145" s="86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R145" s="87"/>
      <c r="AT145" s="87"/>
      <c r="AU145" s="87"/>
      <c r="AY145" s="7"/>
      <c r="BE145" s="88"/>
      <c r="BF145" s="88"/>
      <c r="BG145" s="88"/>
      <c r="BH145" s="88"/>
      <c r="BI145" s="88"/>
      <c r="BJ145" s="7"/>
      <c r="BK145" s="88"/>
      <c r="BL145" s="7"/>
      <c r="BM145" s="87"/>
    </row>
    <row r="146" spans="1:65" s="2" customFormat="1" ht="24.6" customHeight="1">
      <c r="A146" s="95"/>
      <c r="B146" s="75"/>
      <c r="C146" s="76">
        <v>70</v>
      </c>
      <c r="D146" s="76"/>
      <c r="E146" s="77"/>
      <c r="F146" s="78" t="s">
        <v>99</v>
      </c>
      <c r="G146" s="108" t="s">
        <v>50</v>
      </c>
      <c r="H146" s="81">
        <v>3</v>
      </c>
      <c r="I146" s="81"/>
      <c r="J146" s="81"/>
      <c r="K146" s="82"/>
      <c r="L146" s="16"/>
      <c r="M146" s="83"/>
      <c r="N146" s="84"/>
      <c r="O146" s="85"/>
      <c r="P146" s="85"/>
      <c r="Q146" s="85"/>
      <c r="R146" s="85"/>
      <c r="S146" s="85"/>
      <c r="T146" s="86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R146" s="87"/>
      <c r="AT146" s="87"/>
      <c r="AU146" s="87"/>
      <c r="AY146" s="7"/>
      <c r="BE146" s="88"/>
      <c r="BF146" s="88"/>
      <c r="BG146" s="88"/>
      <c r="BH146" s="88"/>
      <c r="BI146" s="88"/>
      <c r="BJ146" s="7"/>
      <c r="BK146" s="88"/>
      <c r="BL146" s="7"/>
      <c r="BM146" s="87"/>
    </row>
    <row r="147" spans="1:65" s="2" customFormat="1" ht="24.6" customHeight="1">
      <c r="A147" s="95"/>
      <c r="B147" s="75"/>
      <c r="C147" s="76">
        <v>71</v>
      </c>
      <c r="D147" s="76"/>
      <c r="E147" s="77"/>
      <c r="F147" s="78" t="s">
        <v>100</v>
      </c>
      <c r="G147" s="108" t="s">
        <v>81</v>
      </c>
      <c r="H147" s="81">
        <v>4</v>
      </c>
      <c r="I147" s="81"/>
      <c r="J147" s="81"/>
      <c r="K147" s="82"/>
      <c r="L147" s="16"/>
      <c r="M147" s="83"/>
      <c r="N147" s="84"/>
      <c r="O147" s="85"/>
      <c r="P147" s="85"/>
      <c r="Q147" s="85"/>
      <c r="R147" s="85"/>
      <c r="S147" s="85"/>
      <c r="T147" s="86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R147" s="87"/>
      <c r="AT147" s="87"/>
      <c r="AU147" s="87"/>
      <c r="AY147" s="7"/>
      <c r="BE147" s="88"/>
      <c r="BF147" s="88"/>
      <c r="BG147" s="88"/>
      <c r="BH147" s="88"/>
      <c r="BI147" s="88"/>
      <c r="BJ147" s="7"/>
      <c r="BK147" s="88"/>
      <c r="BL147" s="7"/>
      <c r="BM147" s="87"/>
    </row>
    <row r="148" spans="1:65" s="2" customFormat="1" ht="24.6" customHeight="1">
      <c r="A148" s="95"/>
      <c r="B148" s="75"/>
      <c r="C148" s="76">
        <v>72</v>
      </c>
      <c r="D148" s="76"/>
      <c r="E148" s="77"/>
      <c r="F148" s="78" t="s">
        <v>101</v>
      </c>
      <c r="G148" s="108" t="s">
        <v>81</v>
      </c>
      <c r="H148" s="81">
        <v>4</v>
      </c>
      <c r="I148" s="81"/>
      <c r="J148" s="81"/>
      <c r="K148" s="82"/>
      <c r="L148" s="16"/>
      <c r="M148" s="83"/>
      <c r="N148" s="84"/>
      <c r="O148" s="85"/>
      <c r="P148" s="85"/>
      <c r="Q148" s="85"/>
      <c r="R148" s="85"/>
      <c r="S148" s="85"/>
      <c r="T148" s="86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R148" s="87"/>
      <c r="AT148" s="87"/>
      <c r="AU148" s="87"/>
      <c r="AY148" s="7"/>
      <c r="BE148" s="88"/>
      <c r="BF148" s="88"/>
      <c r="BG148" s="88"/>
      <c r="BH148" s="88"/>
      <c r="BI148" s="88"/>
      <c r="BJ148" s="7"/>
      <c r="BK148" s="88"/>
      <c r="BL148" s="7"/>
      <c r="BM148" s="87"/>
    </row>
    <row r="149" spans="1:65" s="2" customFormat="1" ht="24.6" customHeight="1">
      <c r="A149" s="95"/>
      <c r="B149" s="75"/>
      <c r="C149" s="76">
        <v>73</v>
      </c>
      <c r="D149" s="76"/>
      <c r="E149" s="77"/>
      <c r="F149" s="78" t="s">
        <v>102</v>
      </c>
      <c r="G149" s="108" t="s">
        <v>81</v>
      </c>
      <c r="H149" s="81">
        <v>8</v>
      </c>
      <c r="I149" s="81"/>
      <c r="J149" s="81"/>
      <c r="K149" s="82"/>
      <c r="L149" s="16"/>
      <c r="M149" s="83"/>
      <c r="N149" s="84"/>
      <c r="O149" s="85"/>
      <c r="P149" s="85"/>
      <c r="Q149" s="85"/>
      <c r="R149" s="85"/>
      <c r="S149" s="85"/>
      <c r="T149" s="86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R149" s="87"/>
      <c r="AT149" s="87"/>
      <c r="AU149" s="87"/>
      <c r="AY149" s="7"/>
      <c r="BE149" s="88"/>
      <c r="BF149" s="88"/>
      <c r="BG149" s="88"/>
      <c r="BH149" s="88"/>
      <c r="BI149" s="88"/>
      <c r="BJ149" s="7"/>
      <c r="BK149" s="88"/>
      <c r="BL149" s="7"/>
      <c r="BM149" s="87"/>
    </row>
    <row r="150" spans="1:65" s="2" customFormat="1" ht="24.6" customHeight="1">
      <c r="A150" s="95"/>
      <c r="B150" s="75"/>
      <c r="C150" s="76">
        <v>74</v>
      </c>
      <c r="D150" s="76"/>
      <c r="E150" s="77"/>
      <c r="F150" s="78" t="s">
        <v>103</v>
      </c>
      <c r="G150" s="108" t="s">
        <v>81</v>
      </c>
      <c r="H150" s="81">
        <v>1</v>
      </c>
      <c r="I150" s="81"/>
      <c r="J150" s="81"/>
      <c r="K150" s="82"/>
      <c r="L150" s="16"/>
      <c r="M150" s="83"/>
      <c r="N150" s="84"/>
      <c r="O150" s="85"/>
      <c r="P150" s="85"/>
      <c r="Q150" s="85"/>
      <c r="R150" s="85"/>
      <c r="S150" s="85"/>
      <c r="T150" s="86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R150" s="87"/>
      <c r="AT150" s="87"/>
      <c r="AU150" s="87"/>
      <c r="AY150" s="7"/>
      <c r="BE150" s="88"/>
      <c r="BF150" s="88"/>
      <c r="BG150" s="88"/>
      <c r="BH150" s="88"/>
      <c r="BI150" s="88"/>
      <c r="BJ150" s="7"/>
      <c r="BK150" s="88"/>
      <c r="BL150" s="7"/>
      <c r="BM150" s="87"/>
    </row>
    <row r="151" spans="1:65" s="2" customFormat="1" ht="24.6" customHeight="1">
      <c r="A151" s="95"/>
      <c r="B151" s="75"/>
      <c r="C151" s="76">
        <v>75</v>
      </c>
      <c r="D151" s="76"/>
      <c r="E151" s="77"/>
      <c r="F151" s="78" t="s">
        <v>87</v>
      </c>
      <c r="G151" s="79" t="s">
        <v>75</v>
      </c>
      <c r="H151" s="97" t="s">
        <v>75</v>
      </c>
      <c r="I151" s="81"/>
      <c r="J151" s="81"/>
      <c r="K151" s="82"/>
      <c r="L151" s="16"/>
      <c r="M151" s="83"/>
      <c r="N151" s="84"/>
      <c r="O151" s="85"/>
      <c r="P151" s="85"/>
      <c r="Q151" s="85"/>
      <c r="R151" s="85"/>
      <c r="S151" s="85"/>
      <c r="T151" s="86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R151" s="87"/>
      <c r="AT151" s="87"/>
      <c r="AU151" s="87"/>
      <c r="AY151" s="7"/>
      <c r="BE151" s="88"/>
      <c r="BF151" s="88"/>
      <c r="BG151" s="88"/>
      <c r="BH151" s="88"/>
      <c r="BI151" s="88"/>
      <c r="BJ151" s="7"/>
      <c r="BK151" s="88"/>
      <c r="BL151" s="7"/>
      <c r="BM151" s="87"/>
    </row>
    <row r="152" spans="1:65" s="2" customFormat="1" ht="24.6" customHeight="1">
      <c r="A152" s="95"/>
      <c r="B152" s="75"/>
      <c r="C152" s="76">
        <v>76</v>
      </c>
      <c r="D152" s="76"/>
      <c r="E152" s="77"/>
      <c r="F152" s="78" t="s">
        <v>90</v>
      </c>
      <c r="G152" s="79"/>
      <c r="H152" s="80"/>
      <c r="I152" s="81"/>
      <c r="J152" s="81"/>
      <c r="K152" s="82"/>
      <c r="L152" s="16"/>
      <c r="M152" s="83"/>
      <c r="N152" s="84"/>
      <c r="O152" s="85"/>
      <c r="P152" s="85"/>
      <c r="Q152" s="85"/>
      <c r="R152" s="85"/>
      <c r="S152" s="85"/>
      <c r="T152" s="86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R152" s="87"/>
      <c r="AT152" s="87"/>
      <c r="AU152" s="87"/>
      <c r="AY152" s="7"/>
      <c r="BE152" s="88"/>
      <c r="BF152" s="88"/>
      <c r="BG152" s="88"/>
      <c r="BH152" s="88"/>
      <c r="BI152" s="88"/>
      <c r="BJ152" s="7"/>
      <c r="BK152" s="88"/>
      <c r="BL152" s="7"/>
      <c r="BM152" s="87"/>
    </row>
    <row r="153" spans="1:65" s="2" customFormat="1" ht="24.6" customHeight="1">
      <c r="A153" s="95"/>
      <c r="B153" s="75"/>
      <c r="C153" s="76">
        <v>77</v>
      </c>
      <c r="D153" s="76"/>
      <c r="E153" s="77"/>
      <c r="F153" s="73" t="s">
        <v>105</v>
      </c>
      <c r="G153" s="71"/>
      <c r="H153" s="6"/>
      <c r="I153" s="6"/>
      <c r="J153" s="74"/>
      <c r="K153" s="82"/>
      <c r="L153" s="16"/>
      <c r="M153" s="83"/>
      <c r="N153" s="84"/>
      <c r="O153" s="85"/>
      <c r="P153" s="85"/>
      <c r="Q153" s="85"/>
      <c r="R153" s="85"/>
      <c r="S153" s="85"/>
      <c r="T153" s="86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R153" s="87"/>
      <c r="AT153" s="87"/>
      <c r="AU153" s="87"/>
      <c r="AY153" s="7"/>
      <c r="BE153" s="88"/>
      <c r="BF153" s="88"/>
      <c r="BG153" s="88"/>
      <c r="BH153" s="88"/>
      <c r="BI153" s="88"/>
      <c r="BJ153" s="7"/>
      <c r="BK153" s="88"/>
      <c r="BL153" s="7"/>
      <c r="BM153" s="87"/>
    </row>
    <row r="154" spans="1:65" s="2" customFormat="1" ht="24.6" customHeight="1">
      <c r="A154" s="95"/>
      <c r="B154" s="75"/>
      <c r="C154" s="76">
        <v>78</v>
      </c>
      <c r="D154" s="76"/>
      <c r="E154" s="77"/>
      <c r="F154" s="78" t="s">
        <v>99</v>
      </c>
      <c r="G154" s="108" t="s">
        <v>50</v>
      </c>
      <c r="H154" s="81">
        <v>1</v>
      </c>
      <c r="I154" s="81"/>
      <c r="J154" s="81"/>
      <c r="K154" s="82"/>
      <c r="L154" s="16"/>
      <c r="M154" s="83"/>
      <c r="N154" s="84"/>
      <c r="O154" s="85"/>
      <c r="P154" s="85"/>
      <c r="Q154" s="85"/>
      <c r="R154" s="85"/>
      <c r="S154" s="85"/>
      <c r="T154" s="86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R154" s="87"/>
      <c r="AT154" s="87"/>
      <c r="AU154" s="87"/>
      <c r="AY154" s="7"/>
      <c r="BE154" s="88"/>
      <c r="BF154" s="88"/>
      <c r="BG154" s="88"/>
      <c r="BH154" s="88"/>
      <c r="BI154" s="88"/>
      <c r="BJ154" s="7"/>
      <c r="BK154" s="88"/>
      <c r="BL154" s="7"/>
      <c r="BM154" s="87"/>
    </row>
    <row r="155" spans="1:65" s="2" customFormat="1" ht="24.6" customHeight="1">
      <c r="A155" s="95"/>
      <c r="B155" s="75"/>
      <c r="C155" s="76">
        <v>79</v>
      </c>
      <c r="D155" s="76"/>
      <c r="E155" s="77"/>
      <c r="F155" s="78" t="s">
        <v>101</v>
      </c>
      <c r="G155" s="108" t="s">
        <v>81</v>
      </c>
      <c r="H155" s="81">
        <v>2</v>
      </c>
      <c r="I155" s="81"/>
      <c r="J155" s="81"/>
      <c r="K155" s="82"/>
      <c r="L155" s="16"/>
      <c r="M155" s="83"/>
      <c r="N155" s="84"/>
      <c r="O155" s="85"/>
      <c r="P155" s="85"/>
      <c r="Q155" s="85"/>
      <c r="R155" s="85"/>
      <c r="S155" s="85"/>
      <c r="T155" s="86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R155" s="87"/>
      <c r="AT155" s="87"/>
      <c r="AU155" s="87"/>
      <c r="AY155" s="7"/>
      <c r="BE155" s="88"/>
      <c r="BF155" s="88"/>
      <c r="BG155" s="88"/>
      <c r="BH155" s="88"/>
      <c r="BI155" s="88"/>
      <c r="BJ155" s="7"/>
      <c r="BK155" s="88"/>
      <c r="BL155" s="7"/>
      <c r="BM155" s="87"/>
    </row>
    <row r="156" spans="1:65" s="2" customFormat="1" ht="24.6" customHeight="1">
      <c r="A156" s="95"/>
      <c r="B156" s="75"/>
      <c r="C156" s="76">
        <v>80</v>
      </c>
      <c r="D156" s="76"/>
      <c r="E156" s="77"/>
      <c r="F156" s="78" t="s">
        <v>82</v>
      </c>
      <c r="G156" s="108" t="s">
        <v>50</v>
      </c>
      <c r="H156" s="81">
        <v>5</v>
      </c>
      <c r="I156" s="81"/>
      <c r="J156" s="81"/>
      <c r="K156" s="82"/>
      <c r="L156" s="16"/>
      <c r="M156" s="83"/>
      <c r="N156" s="84"/>
      <c r="O156" s="85"/>
      <c r="P156" s="85"/>
      <c r="Q156" s="85"/>
      <c r="R156" s="85"/>
      <c r="S156" s="85"/>
      <c r="T156" s="86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87"/>
      <c r="AT156" s="87"/>
      <c r="AU156" s="87"/>
      <c r="AY156" s="7"/>
      <c r="BE156" s="88"/>
      <c r="BF156" s="88"/>
      <c r="BG156" s="88"/>
      <c r="BH156" s="88"/>
      <c r="BI156" s="88"/>
      <c r="BJ156" s="7"/>
      <c r="BK156" s="88"/>
      <c r="BL156" s="7"/>
      <c r="BM156" s="87"/>
    </row>
    <row r="157" spans="1:65" s="2" customFormat="1" ht="24.6" customHeight="1">
      <c r="A157" s="95"/>
      <c r="B157" s="75"/>
      <c r="C157" s="76">
        <v>81</v>
      </c>
      <c r="D157" s="76"/>
      <c r="E157" s="77"/>
      <c r="F157" s="78" t="s">
        <v>83</v>
      </c>
      <c r="G157" s="108" t="s">
        <v>50</v>
      </c>
      <c r="H157" s="81">
        <v>5</v>
      </c>
      <c r="I157" s="81"/>
      <c r="J157" s="81"/>
      <c r="K157" s="82"/>
      <c r="L157" s="16"/>
      <c r="M157" s="83"/>
      <c r="N157" s="84"/>
      <c r="O157" s="85"/>
      <c r="P157" s="85"/>
      <c r="Q157" s="85"/>
      <c r="R157" s="85"/>
      <c r="S157" s="85"/>
      <c r="T157" s="86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R157" s="87"/>
      <c r="AT157" s="87"/>
      <c r="AU157" s="87"/>
      <c r="AY157" s="7"/>
      <c r="BE157" s="88"/>
      <c r="BF157" s="88"/>
      <c r="BG157" s="88"/>
      <c r="BH157" s="88"/>
      <c r="BI157" s="88"/>
      <c r="BJ157" s="7"/>
      <c r="BK157" s="88"/>
      <c r="BL157" s="7"/>
      <c r="BM157" s="87"/>
    </row>
    <row r="158" spans="1:65" s="2" customFormat="1" ht="24.6" customHeight="1">
      <c r="A158" s="95"/>
      <c r="B158" s="75"/>
      <c r="C158" s="76">
        <v>82</v>
      </c>
      <c r="D158" s="76"/>
      <c r="E158" s="77"/>
      <c r="F158" s="78" t="s">
        <v>85</v>
      </c>
      <c r="G158" s="108" t="s">
        <v>81</v>
      </c>
      <c r="H158" s="81">
        <v>1</v>
      </c>
      <c r="I158" s="81"/>
      <c r="J158" s="81"/>
      <c r="K158" s="82"/>
      <c r="L158" s="16"/>
      <c r="M158" s="83"/>
      <c r="N158" s="84"/>
      <c r="O158" s="85"/>
      <c r="P158" s="85"/>
      <c r="Q158" s="85"/>
      <c r="R158" s="85"/>
      <c r="S158" s="85"/>
      <c r="T158" s="86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R158" s="87"/>
      <c r="AT158" s="87"/>
      <c r="AU158" s="87"/>
      <c r="AY158" s="7"/>
      <c r="BE158" s="88"/>
      <c r="BF158" s="88"/>
      <c r="BG158" s="88"/>
      <c r="BH158" s="88"/>
      <c r="BI158" s="88"/>
      <c r="BJ158" s="7"/>
      <c r="BK158" s="88"/>
      <c r="BL158" s="7"/>
      <c r="BM158" s="87"/>
    </row>
    <row r="159" spans="1:65" s="2" customFormat="1" ht="24.6" customHeight="1">
      <c r="A159" s="95"/>
      <c r="B159" s="75"/>
      <c r="C159" s="76">
        <v>83</v>
      </c>
      <c r="D159" s="76"/>
      <c r="E159" s="77"/>
      <c r="F159" s="78" t="s">
        <v>86</v>
      </c>
      <c r="G159" s="108" t="s">
        <v>81</v>
      </c>
      <c r="H159" s="81">
        <v>1</v>
      </c>
      <c r="I159" s="81"/>
      <c r="J159" s="81"/>
      <c r="K159" s="82"/>
      <c r="L159" s="16"/>
      <c r="M159" s="83"/>
      <c r="N159" s="84"/>
      <c r="O159" s="85"/>
      <c r="P159" s="85"/>
      <c r="Q159" s="85"/>
      <c r="R159" s="85"/>
      <c r="S159" s="85"/>
      <c r="T159" s="86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R159" s="87"/>
      <c r="AT159" s="87"/>
      <c r="AU159" s="87"/>
      <c r="AY159" s="7"/>
      <c r="BE159" s="88"/>
      <c r="BF159" s="88"/>
      <c r="BG159" s="88"/>
      <c r="BH159" s="88"/>
      <c r="BI159" s="88"/>
      <c r="BJ159" s="7"/>
      <c r="BK159" s="88"/>
      <c r="BL159" s="7"/>
      <c r="BM159" s="87"/>
    </row>
    <row r="160" spans="1:65" s="2" customFormat="1" ht="24.6" customHeight="1">
      <c r="A160" s="95"/>
      <c r="B160" s="75"/>
      <c r="C160" s="76">
        <v>84</v>
      </c>
      <c r="D160" s="76"/>
      <c r="E160" s="77"/>
      <c r="F160" s="78" t="s">
        <v>87</v>
      </c>
      <c r="G160" s="79" t="s">
        <v>75</v>
      </c>
      <c r="H160" s="97" t="s">
        <v>75</v>
      </c>
      <c r="I160" s="81"/>
      <c r="J160" s="81"/>
      <c r="K160" s="82"/>
      <c r="L160" s="16"/>
      <c r="M160" s="83"/>
      <c r="N160" s="84"/>
      <c r="O160" s="85"/>
      <c r="P160" s="85"/>
      <c r="Q160" s="85"/>
      <c r="R160" s="85"/>
      <c r="S160" s="85"/>
      <c r="T160" s="86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R160" s="87"/>
      <c r="AT160" s="87"/>
      <c r="AU160" s="87"/>
      <c r="AY160" s="7"/>
      <c r="BE160" s="88"/>
      <c r="BF160" s="88"/>
      <c r="BG160" s="88"/>
      <c r="BH160" s="88"/>
      <c r="BI160" s="88"/>
      <c r="BJ160" s="7"/>
      <c r="BK160" s="88"/>
      <c r="BL160" s="7"/>
      <c r="BM160" s="87"/>
    </row>
    <row r="161" spans="1:65" s="2" customFormat="1" ht="24.6" customHeight="1">
      <c r="A161" s="95"/>
      <c r="B161" s="75"/>
      <c r="C161" s="76">
        <v>85</v>
      </c>
      <c r="D161" s="76"/>
      <c r="E161" s="77"/>
      <c r="F161" s="81" t="s">
        <v>88</v>
      </c>
      <c r="G161" s="79" t="s">
        <v>75</v>
      </c>
      <c r="H161" s="97" t="s">
        <v>75</v>
      </c>
      <c r="I161" s="81"/>
      <c r="J161" s="81"/>
      <c r="K161" s="82"/>
      <c r="L161" s="16"/>
      <c r="M161" s="83"/>
      <c r="N161" s="84"/>
      <c r="O161" s="85"/>
      <c r="P161" s="85"/>
      <c r="Q161" s="85"/>
      <c r="R161" s="85"/>
      <c r="S161" s="85"/>
      <c r="T161" s="86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R161" s="87"/>
      <c r="AT161" s="87"/>
      <c r="AU161" s="87"/>
      <c r="AY161" s="7"/>
      <c r="BE161" s="88"/>
      <c r="BF161" s="88"/>
      <c r="BG161" s="88"/>
      <c r="BH161" s="88"/>
      <c r="BI161" s="88"/>
      <c r="BJ161" s="7"/>
      <c r="BK161" s="88"/>
      <c r="BL161" s="7"/>
      <c r="BM161" s="87"/>
    </row>
    <row r="162" spans="1:65" s="2" customFormat="1" ht="24.6" customHeight="1">
      <c r="A162" s="95"/>
      <c r="B162" s="75"/>
      <c r="C162" s="76">
        <v>86</v>
      </c>
      <c r="D162" s="76"/>
      <c r="E162" s="77"/>
      <c r="F162" s="78" t="s">
        <v>90</v>
      </c>
      <c r="G162" s="79"/>
      <c r="H162" s="80"/>
      <c r="I162" s="81"/>
      <c r="J162" s="81"/>
      <c r="K162" s="82"/>
      <c r="L162" s="16"/>
      <c r="M162" s="83"/>
      <c r="N162" s="84"/>
      <c r="O162" s="85"/>
      <c r="P162" s="85"/>
      <c r="Q162" s="85"/>
      <c r="R162" s="85"/>
      <c r="S162" s="85"/>
      <c r="T162" s="86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R162" s="87"/>
      <c r="AT162" s="87"/>
      <c r="AU162" s="87"/>
      <c r="AY162" s="7"/>
      <c r="BE162" s="88"/>
      <c r="BF162" s="88"/>
      <c r="BG162" s="88"/>
      <c r="BH162" s="88"/>
      <c r="BI162" s="88"/>
      <c r="BJ162" s="7"/>
      <c r="BK162" s="88"/>
      <c r="BL162" s="7"/>
      <c r="BM162" s="87"/>
    </row>
    <row r="163" spans="1:65" s="2" customFormat="1" ht="24.6" customHeight="1">
      <c r="A163" s="95"/>
      <c r="B163" s="75"/>
      <c r="C163" s="76">
        <v>87</v>
      </c>
      <c r="D163" s="76"/>
      <c r="E163" s="77"/>
      <c r="F163" s="73" t="s">
        <v>106</v>
      </c>
      <c r="G163" s="71"/>
      <c r="H163" s="6"/>
      <c r="I163" s="6"/>
      <c r="J163" s="74"/>
      <c r="K163" s="82"/>
      <c r="L163" s="16"/>
      <c r="M163" s="83"/>
      <c r="N163" s="84"/>
      <c r="O163" s="85"/>
      <c r="P163" s="85"/>
      <c r="Q163" s="85"/>
      <c r="R163" s="85"/>
      <c r="S163" s="85"/>
      <c r="T163" s="86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R163" s="87"/>
      <c r="AT163" s="87"/>
      <c r="AU163" s="87"/>
      <c r="AY163" s="7"/>
      <c r="BE163" s="88"/>
      <c r="BF163" s="88"/>
      <c r="BG163" s="88"/>
      <c r="BH163" s="88"/>
      <c r="BI163" s="88"/>
      <c r="BJ163" s="7"/>
      <c r="BK163" s="88"/>
      <c r="BL163" s="7"/>
      <c r="BM163" s="87"/>
    </row>
    <row r="164" spans="1:65" s="2" customFormat="1" ht="24.6" customHeight="1">
      <c r="A164" s="95"/>
      <c r="B164" s="75"/>
      <c r="C164" s="76">
        <v>88</v>
      </c>
      <c r="D164" s="76"/>
      <c r="E164" s="77"/>
      <c r="F164" s="78" t="s">
        <v>99</v>
      </c>
      <c r="G164" s="108" t="s">
        <v>50</v>
      </c>
      <c r="H164" s="81">
        <v>1</v>
      </c>
      <c r="I164" s="81"/>
      <c r="J164" s="81"/>
      <c r="K164" s="82"/>
      <c r="L164" s="16"/>
      <c r="M164" s="83"/>
      <c r="N164" s="84"/>
      <c r="O164" s="85"/>
      <c r="P164" s="85"/>
      <c r="Q164" s="85"/>
      <c r="R164" s="85"/>
      <c r="S164" s="85"/>
      <c r="T164" s="86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R164" s="87"/>
      <c r="AT164" s="87"/>
      <c r="AU164" s="87"/>
      <c r="AY164" s="7"/>
      <c r="BE164" s="88"/>
      <c r="BF164" s="88"/>
      <c r="BG164" s="88"/>
      <c r="BH164" s="88"/>
      <c r="BI164" s="88"/>
      <c r="BJ164" s="7"/>
      <c r="BK164" s="88"/>
      <c r="BL164" s="7"/>
      <c r="BM164" s="87"/>
    </row>
    <row r="165" spans="1:65" s="2" customFormat="1" ht="24.6" customHeight="1">
      <c r="A165" s="95"/>
      <c r="B165" s="75"/>
      <c r="C165" s="76">
        <v>89</v>
      </c>
      <c r="D165" s="76"/>
      <c r="E165" s="77"/>
      <c r="F165" s="78" t="s">
        <v>101</v>
      </c>
      <c r="G165" s="108" t="s">
        <v>81</v>
      </c>
      <c r="H165" s="81">
        <v>2</v>
      </c>
      <c r="I165" s="81"/>
      <c r="J165" s="81"/>
      <c r="K165" s="82"/>
      <c r="L165" s="16"/>
      <c r="M165" s="83"/>
      <c r="N165" s="84"/>
      <c r="O165" s="85"/>
      <c r="P165" s="85"/>
      <c r="Q165" s="85"/>
      <c r="R165" s="85"/>
      <c r="S165" s="85"/>
      <c r="T165" s="86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R165" s="87"/>
      <c r="AT165" s="87"/>
      <c r="AU165" s="87"/>
      <c r="AY165" s="7"/>
      <c r="BE165" s="88"/>
      <c r="BF165" s="88"/>
      <c r="BG165" s="88"/>
      <c r="BH165" s="88"/>
      <c r="BI165" s="88"/>
      <c r="BJ165" s="7"/>
      <c r="BK165" s="88"/>
      <c r="BL165" s="7"/>
      <c r="BM165" s="87"/>
    </row>
    <row r="166" spans="1:65" s="2" customFormat="1" ht="24.6" customHeight="1">
      <c r="A166" s="95"/>
      <c r="B166" s="75"/>
      <c r="C166" s="76">
        <v>90</v>
      </c>
      <c r="D166" s="76"/>
      <c r="E166" s="77"/>
      <c r="F166" s="78" t="s">
        <v>103</v>
      </c>
      <c r="G166" s="108" t="s">
        <v>81</v>
      </c>
      <c r="H166" s="81">
        <v>1</v>
      </c>
      <c r="I166" s="81"/>
      <c r="J166" s="81"/>
      <c r="K166" s="82"/>
      <c r="L166" s="16"/>
      <c r="M166" s="83"/>
      <c r="N166" s="84"/>
      <c r="O166" s="85"/>
      <c r="P166" s="85"/>
      <c r="Q166" s="85"/>
      <c r="R166" s="85"/>
      <c r="S166" s="85"/>
      <c r="T166" s="86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R166" s="87"/>
      <c r="AT166" s="87"/>
      <c r="AU166" s="87"/>
      <c r="AY166" s="7"/>
      <c r="BE166" s="88"/>
      <c r="BF166" s="88"/>
      <c r="BG166" s="88"/>
      <c r="BH166" s="88"/>
      <c r="BI166" s="88"/>
      <c r="BJ166" s="7"/>
      <c r="BK166" s="88"/>
      <c r="BL166" s="7"/>
      <c r="BM166" s="87"/>
    </row>
    <row r="167" spans="1:65" s="2" customFormat="1" ht="24.6" customHeight="1">
      <c r="A167" s="95"/>
      <c r="B167" s="75"/>
      <c r="C167" s="76">
        <v>91</v>
      </c>
      <c r="D167" s="76"/>
      <c r="E167" s="77"/>
      <c r="F167" s="78" t="s">
        <v>82</v>
      </c>
      <c r="G167" s="108" t="s">
        <v>50</v>
      </c>
      <c r="H167" s="81">
        <v>5</v>
      </c>
      <c r="I167" s="81"/>
      <c r="J167" s="81"/>
      <c r="K167" s="82"/>
      <c r="L167" s="16"/>
      <c r="M167" s="83"/>
      <c r="N167" s="84"/>
      <c r="O167" s="85"/>
      <c r="P167" s="85"/>
      <c r="Q167" s="85"/>
      <c r="R167" s="85"/>
      <c r="S167" s="85"/>
      <c r="T167" s="86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R167" s="87"/>
      <c r="AT167" s="87"/>
      <c r="AU167" s="87"/>
      <c r="AY167" s="7"/>
      <c r="BE167" s="88"/>
      <c r="BF167" s="88"/>
      <c r="BG167" s="88"/>
      <c r="BH167" s="88"/>
      <c r="BI167" s="88"/>
      <c r="BJ167" s="7"/>
      <c r="BK167" s="88"/>
      <c r="BL167" s="7"/>
      <c r="BM167" s="87"/>
    </row>
    <row r="168" spans="1:65" s="2" customFormat="1" ht="24.6" customHeight="1">
      <c r="A168" s="95"/>
      <c r="B168" s="75"/>
      <c r="C168" s="76">
        <v>92</v>
      </c>
      <c r="D168" s="76"/>
      <c r="E168" s="77"/>
      <c r="F168" s="78" t="s">
        <v>83</v>
      </c>
      <c r="G168" s="108" t="s">
        <v>50</v>
      </c>
      <c r="H168" s="81">
        <v>4</v>
      </c>
      <c r="I168" s="81"/>
      <c r="J168" s="81"/>
      <c r="K168" s="82"/>
      <c r="L168" s="16"/>
      <c r="M168" s="83"/>
      <c r="N168" s="84"/>
      <c r="O168" s="85"/>
      <c r="P168" s="85"/>
      <c r="Q168" s="85"/>
      <c r="R168" s="85"/>
      <c r="S168" s="85"/>
      <c r="T168" s="86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R168" s="87"/>
      <c r="AT168" s="87"/>
      <c r="AU168" s="87"/>
      <c r="AY168" s="7"/>
      <c r="BE168" s="88"/>
      <c r="BF168" s="88"/>
      <c r="BG168" s="88"/>
      <c r="BH168" s="88"/>
      <c r="BI168" s="88"/>
      <c r="BJ168" s="7"/>
      <c r="BK168" s="88"/>
      <c r="BL168" s="7"/>
      <c r="BM168" s="87"/>
    </row>
    <row r="169" spans="1:65" s="2" customFormat="1" ht="24.6" customHeight="1">
      <c r="A169" s="95"/>
      <c r="B169" s="75"/>
      <c r="C169" s="76">
        <v>93</v>
      </c>
      <c r="D169" s="76"/>
      <c r="E169" s="77"/>
      <c r="F169" s="78" t="s">
        <v>85</v>
      </c>
      <c r="G169" s="108" t="s">
        <v>81</v>
      </c>
      <c r="H169" s="81">
        <v>1</v>
      </c>
      <c r="I169" s="81"/>
      <c r="J169" s="81"/>
      <c r="K169" s="82"/>
      <c r="L169" s="16"/>
      <c r="M169" s="83"/>
      <c r="N169" s="84"/>
      <c r="O169" s="85"/>
      <c r="P169" s="85"/>
      <c r="Q169" s="85"/>
      <c r="R169" s="85"/>
      <c r="S169" s="85"/>
      <c r="T169" s="86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R169" s="87"/>
      <c r="AT169" s="87"/>
      <c r="AU169" s="87"/>
      <c r="AY169" s="7"/>
      <c r="BE169" s="88"/>
      <c r="BF169" s="88"/>
      <c r="BG169" s="88"/>
      <c r="BH169" s="88"/>
      <c r="BI169" s="88"/>
      <c r="BJ169" s="7"/>
      <c r="BK169" s="88"/>
      <c r="BL169" s="7"/>
      <c r="BM169" s="87"/>
    </row>
    <row r="170" spans="1:65" s="2" customFormat="1" ht="24.6" customHeight="1">
      <c r="A170" s="95"/>
      <c r="B170" s="75"/>
      <c r="C170" s="76">
        <v>94</v>
      </c>
      <c r="D170" s="76"/>
      <c r="E170" s="77"/>
      <c r="F170" s="78" t="s">
        <v>86</v>
      </c>
      <c r="G170" s="108" t="s">
        <v>81</v>
      </c>
      <c r="H170" s="81">
        <v>1</v>
      </c>
      <c r="I170" s="81"/>
      <c r="J170" s="81"/>
      <c r="K170" s="82"/>
      <c r="L170" s="16"/>
      <c r="M170" s="83"/>
      <c r="N170" s="84"/>
      <c r="O170" s="85"/>
      <c r="P170" s="85"/>
      <c r="Q170" s="85"/>
      <c r="R170" s="85"/>
      <c r="S170" s="85"/>
      <c r="T170" s="86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R170" s="87"/>
      <c r="AT170" s="87"/>
      <c r="AU170" s="87"/>
      <c r="AY170" s="7"/>
      <c r="BE170" s="88"/>
      <c r="BF170" s="88"/>
      <c r="BG170" s="88"/>
      <c r="BH170" s="88"/>
      <c r="BI170" s="88"/>
      <c r="BJ170" s="7"/>
      <c r="BK170" s="88"/>
      <c r="BL170" s="7"/>
      <c r="BM170" s="87"/>
    </row>
    <row r="171" spans="1:65" s="2" customFormat="1" ht="24.6" customHeight="1">
      <c r="A171" s="95"/>
      <c r="B171" s="75"/>
      <c r="C171" s="76">
        <v>95</v>
      </c>
      <c r="D171" s="76"/>
      <c r="E171" s="77"/>
      <c r="F171" s="78" t="s">
        <v>87</v>
      </c>
      <c r="G171" s="79" t="s">
        <v>75</v>
      </c>
      <c r="H171" s="97" t="s">
        <v>75</v>
      </c>
      <c r="I171" s="81"/>
      <c r="J171" s="81"/>
      <c r="K171" s="82"/>
      <c r="L171" s="16"/>
      <c r="M171" s="83"/>
      <c r="N171" s="84"/>
      <c r="O171" s="85"/>
      <c r="P171" s="85"/>
      <c r="Q171" s="85"/>
      <c r="R171" s="85"/>
      <c r="S171" s="85"/>
      <c r="T171" s="86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R171" s="87"/>
      <c r="AT171" s="87"/>
      <c r="AU171" s="87"/>
      <c r="AY171" s="7"/>
      <c r="BE171" s="88"/>
      <c r="BF171" s="88"/>
      <c r="BG171" s="88"/>
      <c r="BH171" s="88"/>
      <c r="BI171" s="88"/>
      <c r="BJ171" s="7"/>
      <c r="BK171" s="88"/>
      <c r="BL171" s="7"/>
      <c r="BM171" s="87"/>
    </row>
    <row r="172" spans="1:65" s="2" customFormat="1" ht="24.6" customHeight="1">
      <c r="A172" s="95"/>
      <c r="B172" s="75"/>
      <c r="C172" s="76">
        <v>96</v>
      </c>
      <c r="D172" s="76"/>
      <c r="E172" s="77"/>
      <c r="F172" s="81" t="s">
        <v>88</v>
      </c>
      <c r="G172" s="79" t="s">
        <v>75</v>
      </c>
      <c r="H172" s="97" t="s">
        <v>75</v>
      </c>
      <c r="I172" s="81"/>
      <c r="J172" s="81"/>
      <c r="K172" s="82"/>
      <c r="L172" s="16"/>
      <c r="M172" s="83"/>
      <c r="N172" s="84"/>
      <c r="O172" s="85"/>
      <c r="P172" s="85"/>
      <c r="Q172" s="85"/>
      <c r="R172" s="85"/>
      <c r="S172" s="85"/>
      <c r="T172" s="86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R172" s="87"/>
      <c r="AT172" s="87"/>
      <c r="AU172" s="87"/>
      <c r="AY172" s="7"/>
      <c r="BE172" s="88"/>
      <c r="BF172" s="88"/>
      <c r="BG172" s="88"/>
      <c r="BH172" s="88"/>
      <c r="BI172" s="88"/>
      <c r="BJ172" s="7"/>
      <c r="BK172" s="88"/>
      <c r="BL172" s="7"/>
      <c r="BM172" s="87"/>
    </row>
    <row r="173" spans="1:65" s="2" customFormat="1" ht="24.6" customHeight="1">
      <c r="A173" s="95"/>
      <c r="B173" s="75"/>
      <c r="C173" s="76">
        <v>97</v>
      </c>
      <c r="D173" s="76"/>
      <c r="E173" s="77"/>
      <c r="F173" s="78" t="s">
        <v>90</v>
      </c>
      <c r="G173" s="79"/>
      <c r="H173" s="80"/>
      <c r="I173" s="81"/>
      <c r="J173" s="81"/>
      <c r="K173" s="82"/>
      <c r="L173" s="16"/>
      <c r="M173" s="83"/>
      <c r="N173" s="84"/>
      <c r="O173" s="85"/>
      <c r="P173" s="85"/>
      <c r="Q173" s="85"/>
      <c r="R173" s="85"/>
      <c r="S173" s="85"/>
      <c r="T173" s="86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R173" s="87"/>
      <c r="AT173" s="87"/>
      <c r="AU173" s="87"/>
      <c r="AY173" s="7"/>
      <c r="BE173" s="88"/>
      <c r="BF173" s="88"/>
      <c r="BG173" s="88"/>
      <c r="BH173" s="88"/>
      <c r="BI173" s="88"/>
      <c r="BJ173" s="7"/>
      <c r="BK173" s="88"/>
      <c r="BL173" s="7"/>
      <c r="BM173" s="87"/>
    </row>
    <row r="174" spans="1:65" s="2" customFormat="1" ht="24.6" customHeight="1">
      <c r="A174" s="95"/>
      <c r="B174" s="75"/>
      <c r="C174" s="76">
        <v>98</v>
      </c>
      <c r="D174" s="76"/>
      <c r="E174" s="77"/>
      <c r="F174" s="73" t="s">
        <v>107</v>
      </c>
      <c r="G174" s="71"/>
      <c r="H174" s="6"/>
      <c r="I174" s="6"/>
      <c r="J174" s="74"/>
      <c r="K174" s="82"/>
      <c r="L174" s="16"/>
      <c r="M174" s="83"/>
      <c r="N174" s="84"/>
      <c r="O174" s="85"/>
      <c r="P174" s="85"/>
      <c r="Q174" s="85"/>
      <c r="R174" s="85"/>
      <c r="S174" s="85"/>
      <c r="T174" s="86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R174" s="87"/>
      <c r="AT174" s="87"/>
      <c r="AU174" s="87"/>
      <c r="AY174" s="7"/>
      <c r="BE174" s="88"/>
      <c r="BF174" s="88"/>
      <c r="BG174" s="88"/>
      <c r="BH174" s="88"/>
      <c r="BI174" s="88"/>
      <c r="BJ174" s="7"/>
      <c r="BK174" s="88"/>
      <c r="BL174" s="7"/>
      <c r="BM174" s="87"/>
    </row>
    <row r="175" spans="1:65" s="2" customFormat="1" ht="24.6" customHeight="1">
      <c r="A175" s="95"/>
      <c r="B175" s="75"/>
      <c r="C175" s="76">
        <v>99</v>
      </c>
      <c r="D175" s="76"/>
      <c r="E175" s="77"/>
      <c r="F175" s="78" t="s">
        <v>98</v>
      </c>
      <c r="G175" s="108" t="s">
        <v>50</v>
      </c>
      <c r="H175" s="81">
        <v>4</v>
      </c>
      <c r="I175" s="81"/>
      <c r="J175" s="81"/>
      <c r="K175" s="82"/>
      <c r="L175" s="16"/>
      <c r="M175" s="83"/>
      <c r="N175" s="84"/>
      <c r="O175" s="85"/>
      <c r="P175" s="85"/>
      <c r="Q175" s="85"/>
      <c r="R175" s="85"/>
      <c r="S175" s="85"/>
      <c r="T175" s="86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R175" s="87"/>
      <c r="AT175" s="87"/>
      <c r="AU175" s="87"/>
      <c r="AY175" s="7"/>
      <c r="BE175" s="88"/>
      <c r="BF175" s="88"/>
      <c r="BG175" s="88"/>
      <c r="BH175" s="88"/>
      <c r="BI175" s="88"/>
      <c r="BJ175" s="7"/>
      <c r="BK175" s="88"/>
      <c r="BL175" s="7"/>
      <c r="BM175" s="87"/>
    </row>
    <row r="176" spans="1:65" s="2" customFormat="1" ht="24.6" customHeight="1">
      <c r="A176" s="95"/>
      <c r="B176" s="75"/>
      <c r="C176" s="76">
        <v>100</v>
      </c>
      <c r="D176" s="76"/>
      <c r="E176" s="77"/>
      <c r="F176" s="78" t="s">
        <v>99</v>
      </c>
      <c r="G176" s="108" t="s">
        <v>50</v>
      </c>
      <c r="H176" s="81">
        <v>2</v>
      </c>
      <c r="I176" s="81"/>
      <c r="J176" s="81"/>
      <c r="K176" s="82"/>
      <c r="L176" s="16"/>
      <c r="M176" s="83"/>
      <c r="N176" s="84"/>
      <c r="O176" s="85"/>
      <c r="P176" s="85"/>
      <c r="Q176" s="85"/>
      <c r="R176" s="85"/>
      <c r="S176" s="85"/>
      <c r="T176" s="86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R176" s="87"/>
      <c r="AT176" s="87"/>
      <c r="AU176" s="87"/>
      <c r="AY176" s="7"/>
      <c r="BE176" s="88"/>
      <c r="BF176" s="88"/>
      <c r="BG176" s="88"/>
      <c r="BH176" s="88"/>
      <c r="BI176" s="88"/>
      <c r="BJ176" s="7"/>
      <c r="BK176" s="88"/>
      <c r="BL176" s="7"/>
      <c r="BM176" s="87"/>
    </row>
    <row r="177" spans="1:65" s="2" customFormat="1" ht="24.6" customHeight="1">
      <c r="A177" s="95"/>
      <c r="B177" s="75"/>
      <c r="C177" s="76">
        <v>101</v>
      </c>
      <c r="D177" s="76"/>
      <c r="E177" s="77"/>
      <c r="F177" s="78" t="s">
        <v>100</v>
      </c>
      <c r="G177" s="108" t="s">
        <v>81</v>
      </c>
      <c r="H177" s="81">
        <v>2</v>
      </c>
      <c r="I177" s="81"/>
      <c r="J177" s="81"/>
      <c r="K177" s="82"/>
      <c r="L177" s="16"/>
      <c r="M177" s="83"/>
      <c r="N177" s="84"/>
      <c r="O177" s="85"/>
      <c r="P177" s="85"/>
      <c r="Q177" s="85"/>
      <c r="R177" s="85"/>
      <c r="S177" s="85"/>
      <c r="T177" s="86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R177" s="87"/>
      <c r="AT177" s="87"/>
      <c r="AU177" s="87"/>
      <c r="AY177" s="7"/>
      <c r="BE177" s="88"/>
      <c r="BF177" s="88"/>
      <c r="BG177" s="88"/>
      <c r="BH177" s="88"/>
      <c r="BI177" s="88"/>
      <c r="BJ177" s="7"/>
      <c r="BK177" s="88"/>
      <c r="BL177" s="7"/>
      <c r="BM177" s="87"/>
    </row>
    <row r="178" spans="1:65" s="2" customFormat="1" ht="24.6" customHeight="1">
      <c r="A178" s="95"/>
      <c r="B178" s="75"/>
      <c r="C178" s="76">
        <v>102</v>
      </c>
      <c r="D178" s="76"/>
      <c r="E178" s="77"/>
      <c r="F178" s="78" t="s">
        <v>101</v>
      </c>
      <c r="G178" s="108" t="s">
        <v>81</v>
      </c>
      <c r="H178" s="81">
        <v>2</v>
      </c>
      <c r="I178" s="81"/>
      <c r="J178" s="81"/>
      <c r="K178" s="82"/>
      <c r="L178" s="16"/>
      <c r="M178" s="83"/>
      <c r="N178" s="84"/>
      <c r="O178" s="85"/>
      <c r="P178" s="85"/>
      <c r="Q178" s="85"/>
      <c r="R178" s="85"/>
      <c r="S178" s="85"/>
      <c r="T178" s="86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R178" s="87"/>
      <c r="AT178" s="87"/>
      <c r="AU178" s="87"/>
      <c r="AY178" s="7"/>
      <c r="BE178" s="88"/>
      <c r="BF178" s="88"/>
      <c r="BG178" s="88"/>
      <c r="BH178" s="88"/>
      <c r="BI178" s="88"/>
      <c r="BJ178" s="7"/>
      <c r="BK178" s="88"/>
      <c r="BL178" s="7"/>
      <c r="BM178" s="87"/>
    </row>
    <row r="179" spans="1:65" s="2" customFormat="1" ht="24.6" customHeight="1">
      <c r="A179" s="95"/>
      <c r="B179" s="75"/>
      <c r="C179" s="76">
        <v>103</v>
      </c>
      <c r="D179" s="76"/>
      <c r="E179" s="77"/>
      <c r="F179" s="78" t="s">
        <v>102</v>
      </c>
      <c r="G179" s="108" t="s">
        <v>81</v>
      </c>
      <c r="H179" s="81">
        <v>2</v>
      </c>
      <c r="I179" s="81"/>
      <c r="J179" s="81"/>
      <c r="K179" s="82"/>
      <c r="L179" s="16"/>
      <c r="M179" s="83"/>
      <c r="N179" s="84"/>
      <c r="O179" s="85"/>
      <c r="P179" s="85"/>
      <c r="Q179" s="85"/>
      <c r="R179" s="85"/>
      <c r="S179" s="85"/>
      <c r="T179" s="86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R179" s="87"/>
      <c r="AT179" s="87"/>
      <c r="AU179" s="87"/>
      <c r="AY179" s="7"/>
      <c r="BE179" s="88"/>
      <c r="BF179" s="88"/>
      <c r="BG179" s="88"/>
      <c r="BH179" s="88"/>
      <c r="BI179" s="88"/>
      <c r="BJ179" s="7"/>
      <c r="BK179" s="88"/>
      <c r="BL179" s="7"/>
      <c r="BM179" s="87"/>
    </row>
    <row r="180" spans="1:65" s="2" customFormat="1" ht="24.6" customHeight="1">
      <c r="A180" s="95"/>
      <c r="B180" s="75"/>
      <c r="C180" s="76">
        <v>104</v>
      </c>
      <c r="D180" s="76"/>
      <c r="E180" s="77"/>
      <c r="F180" s="78" t="s">
        <v>103</v>
      </c>
      <c r="G180" s="108" t="s">
        <v>81</v>
      </c>
      <c r="H180" s="81">
        <v>1</v>
      </c>
      <c r="I180" s="81"/>
      <c r="J180" s="81"/>
      <c r="K180" s="82"/>
      <c r="L180" s="16"/>
      <c r="M180" s="83"/>
      <c r="N180" s="84"/>
      <c r="O180" s="85"/>
      <c r="P180" s="85"/>
      <c r="Q180" s="85"/>
      <c r="R180" s="85"/>
      <c r="S180" s="85"/>
      <c r="T180" s="86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R180" s="87"/>
      <c r="AT180" s="87"/>
      <c r="AU180" s="87"/>
      <c r="AY180" s="7"/>
      <c r="BE180" s="88"/>
      <c r="BF180" s="88"/>
      <c r="BG180" s="88"/>
      <c r="BH180" s="88"/>
      <c r="BI180" s="88"/>
      <c r="BJ180" s="7"/>
      <c r="BK180" s="88"/>
      <c r="BL180" s="7"/>
      <c r="BM180" s="87"/>
    </row>
    <row r="181" spans="1:65" s="2" customFormat="1" ht="24.6" customHeight="1">
      <c r="A181" s="95"/>
      <c r="B181" s="75"/>
      <c r="C181" s="76">
        <v>105</v>
      </c>
      <c r="D181" s="76"/>
      <c r="E181" s="77"/>
      <c r="F181" s="78" t="s">
        <v>87</v>
      </c>
      <c r="G181" s="79" t="s">
        <v>75</v>
      </c>
      <c r="H181" s="97" t="s">
        <v>75</v>
      </c>
      <c r="I181" s="81"/>
      <c r="J181" s="81"/>
      <c r="K181" s="82"/>
      <c r="L181" s="16"/>
      <c r="M181" s="83"/>
      <c r="N181" s="84"/>
      <c r="O181" s="85"/>
      <c r="P181" s="85"/>
      <c r="Q181" s="85"/>
      <c r="R181" s="85"/>
      <c r="S181" s="85"/>
      <c r="T181" s="86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R181" s="87"/>
      <c r="AT181" s="87"/>
      <c r="AU181" s="87"/>
      <c r="AY181" s="7"/>
      <c r="BE181" s="88"/>
      <c r="BF181" s="88"/>
      <c r="BG181" s="88"/>
      <c r="BH181" s="88"/>
      <c r="BI181" s="88"/>
      <c r="BJ181" s="7"/>
      <c r="BK181" s="88"/>
      <c r="BL181" s="7"/>
      <c r="BM181" s="87"/>
    </row>
    <row r="182" spans="1:65" s="2" customFormat="1" ht="24.6" customHeight="1">
      <c r="A182" s="95"/>
      <c r="B182" s="75"/>
      <c r="C182" s="76">
        <v>106</v>
      </c>
      <c r="D182" s="76"/>
      <c r="E182" s="77"/>
      <c r="F182" s="78" t="s">
        <v>90</v>
      </c>
      <c r="G182" s="79"/>
      <c r="H182" s="80"/>
      <c r="I182" s="81"/>
      <c r="J182" s="81"/>
      <c r="K182" s="82"/>
      <c r="L182" s="16"/>
      <c r="M182" s="83"/>
      <c r="N182" s="84"/>
      <c r="O182" s="85"/>
      <c r="P182" s="85"/>
      <c r="Q182" s="85"/>
      <c r="R182" s="85"/>
      <c r="S182" s="85"/>
      <c r="T182" s="86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R182" s="87"/>
      <c r="AT182" s="87"/>
      <c r="AU182" s="87"/>
      <c r="AY182" s="7"/>
      <c r="BE182" s="88"/>
      <c r="BF182" s="88"/>
      <c r="BG182" s="88"/>
      <c r="BH182" s="88"/>
      <c r="BI182" s="88"/>
      <c r="BJ182" s="7"/>
      <c r="BK182" s="88"/>
      <c r="BL182" s="7"/>
      <c r="BM182" s="87"/>
    </row>
    <row r="183" spans="1:65" s="2" customFormat="1" ht="24.6" customHeight="1">
      <c r="A183" s="95"/>
      <c r="B183" s="75"/>
      <c r="C183" s="76">
        <v>107</v>
      </c>
      <c r="D183" s="76"/>
      <c r="E183" s="77"/>
      <c r="F183" s="73" t="s">
        <v>108</v>
      </c>
      <c r="G183" s="71"/>
      <c r="H183" s="6"/>
      <c r="I183" s="6"/>
      <c r="J183" s="74"/>
      <c r="K183" s="82"/>
      <c r="L183" s="16"/>
      <c r="M183" s="83"/>
      <c r="N183" s="84"/>
      <c r="O183" s="85"/>
      <c r="P183" s="85"/>
      <c r="Q183" s="85"/>
      <c r="R183" s="85"/>
      <c r="S183" s="85"/>
      <c r="T183" s="86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R183" s="87"/>
      <c r="AT183" s="87"/>
      <c r="AU183" s="87"/>
      <c r="AY183" s="7"/>
      <c r="BE183" s="88"/>
      <c r="BF183" s="88"/>
      <c r="BG183" s="88"/>
      <c r="BH183" s="88"/>
      <c r="BI183" s="88"/>
      <c r="BJ183" s="7"/>
      <c r="BK183" s="88"/>
      <c r="BL183" s="7"/>
      <c r="BM183" s="87"/>
    </row>
    <row r="184" spans="1:65" s="2" customFormat="1" ht="24.6" customHeight="1">
      <c r="A184" s="95"/>
      <c r="B184" s="75"/>
      <c r="C184" s="76">
        <v>108</v>
      </c>
      <c r="D184" s="76"/>
      <c r="E184" s="77"/>
      <c r="F184" s="78" t="s">
        <v>98</v>
      </c>
      <c r="G184" s="108" t="s">
        <v>50</v>
      </c>
      <c r="H184" s="81">
        <v>5</v>
      </c>
      <c r="I184" s="81"/>
      <c r="J184" s="81"/>
      <c r="K184" s="82"/>
      <c r="L184" s="16"/>
      <c r="M184" s="83"/>
      <c r="N184" s="84"/>
      <c r="O184" s="85"/>
      <c r="P184" s="85"/>
      <c r="Q184" s="85"/>
      <c r="R184" s="85"/>
      <c r="S184" s="85"/>
      <c r="T184" s="86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R184" s="87"/>
      <c r="AT184" s="87"/>
      <c r="AU184" s="87"/>
      <c r="AY184" s="7"/>
      <c r="BE184" s="88"/>
      <c r="BF184" s="88"/>
      <c r="BG184" s="88"/>
      <c r="BH184" s="88"/>
      <c r="BI184" s="88"/>
      <c r="BJ184" s="7"/>
      <c r="BK184" s="88"/>
      <c r="BL184" s="7"/>
      <c r="BM184" s="87"/>
    </row>
    <row r="185" spans="1:65" s="2" customFormat="1" ht="24.6" customHeight="1">
      <c r="A185" s="95"/>
      <c r="B185" s="75"/>
      <c r="C185" s="76">
        <v>109</v>
      </c>
      <c r="D185" s="76"/>
      <c r="E185" s="77"/>
      <c r="F185" s="78" t="s">
        <v>82</v>
      </c>
      <c r="G185" s="108" t="s">
        <v>50</v>
      </c>
      <c r="H185" s="81">
        <v>50</v>
      </c>
      <c r="I185" s="81"/>
      <c r="J185" s="81"/>
      <c r="K185" s="82"/>
      <c r="L185" s="16"/>
      <c r="M185" s="83"/>
      <c r="N185" s="84"/>
      <c r="O185" s="85"/>
      <c r="P185" s="85"/>
      <c r="Q185" s="85"/>
      <c r="R185" s="85"/>
      <c r="S185" s="85"/>
      <c r="T185" s="86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R185" s="87"/>
      <c r="AT185" s="87"/>
      <c r="AU185" s="87"/>
      <c r="AY185" s="7"/>
      <c r="BE185" s="88"/>
      <c r="BF185" s="88"/>
      <c r="BG185" s="88"/>
      <c r="BH185" s="88"/>
      <c r="BI185" s="88"/>
      <c r="BJ185" s="7"/>
      <c r="BK185" s="88"/>
      <c r="BL185" s="7"/>
      <c r="BM185" s="87"/>
    </row>
    <row r="186" spans="1:65" s="2" customFormat="1" ht="24.6" customHeight="1">
      <c r="A186" s="95"/>
      <c r="B186" s="75"/>
      <c r="C186" s="76">
        <v>110</v>
      </c>
      <c r="D186" s="76"/>
      <c r="E186" s="77"/>
      <c r="F186" s="78" t="s">
        <v>83</v>
      </c>
      <c r="G186" s="108" t="s">
        <v>50</v>
      </c>
      <c r="H186" s="81">
        <v>60</v>
      </c>
      <c r="I186" s="81"/>
      <c r="J186" s="81"/>
      <c r="K186" s="82"/>
      <c r="L186" s="16"/>
      <c r="M186" s="83"/>
      <c r="N186" s="84"/>
      <c r="O186" s="85"/>
      <c r="P186" s="85"/>
      <c r="Q186" s="85"/>
      <c r="R186" s="85"/>
      <c r="S186" s="85"/>
      <c r="T186" s="86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R186" s="87"/>
      <c r="AT186" s="87"/>
      <c r="AU186" s="87"/>
      <c r="AY186" s="7"/>
      <c r="BE186" s="88"/>
      <c r="BF186" s="88"/>
      <c r="BG186" s="88"/>
      <c r="BH186" s="88"/>
      <c r="BI186" s="88"/>
      <c r="BJ186" s="7"/>
      <c r="BK186" s="88"/>
      <c r="BL186" s="7"/>
      <c r="BM186" s="87"/>
    </row>
    <row r="187" spans="1:65" s="2" customFormat="1" ht="24.6" customHeight="1">
      <c r="A187" s="95"/>
      <c r="B187" s="75"/>
      <c r="C187" s="76">
        <v>111</v>
      </c>
      <c r="D187" s="76"/>
      <c r="E187" s="77"/>
      <c r="F187" s="78" t="s">
        <v>109</v>
      </c>
      <c r="G187" s="108" t="s">
        <v>50</v>
      </c>
      <c r="H187" s="81">
        <v>6</v>
      </c>
      <c r="I187" s="81"/>
      <c r="J187" s="81"/>
      <c r="K187" s="82"/>
      <c r="L187" s="16"/>
      <c r="M187" s="83"/>
      <c r="N187" s="84"/>
      <c r="O187" s="85"/>
      <c r="P187" s="85"/>
      <c r="Q187" s="85"/>
      <c r="R187" s="85"/>
      <c r="S187" s="85"/>
      <c r="T187" s="86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R187" s="87"/>
      <c r="AT187" s="87"/>
      <c r="AU187" s="87"/>
      <c r="AY187" s="7"/>
      <c r="BE187" s="88"/>
      <c r="BF187" s="88"/>
      <c r="BG187" s="88"/>
      <c r="BH187" s="88"/>
      <c r="BI187" s="88"/>
      <c r="BJ187" s="7"/>
      <c r="BK187" s="88"/>
      <c r="BL187" s="7"/>
      <c r="BM187" s="87"/>
    </row>
    <row r="188" spans="1:65" s="2" customFormat="1" ht="24.6" customHeight="1">
      <c r="A188" s="95"/>
      <c r="B188" s="75"/>
      <c r="C188" s="76">
        <v>112</v>
      </c>
      <c r="D188" s="76"/>
      <c r="E188" s="77"/>
      <c r="F188" s="78" t="s">
        <v>85</v>
      </c>
      <c r="G188" s="108" t="s">
        <v>81</v>
      </c>
      <c r="H188" s="81">
        <v>7</v>
      </c>
      <c r="I188" s="81"/>
      <c r="J188" s="81"/>
      <c r="K188" s="82"/>
      <c r="L188" s="16"/>
      <c r="M188" s="83"/>
      <c r="N188" s="84"/>
      <c r="O188" s="85"/>
      <c r="P188" s="85"/>
      <c r="Q188" s="85"/>
      <c r="R188" s="85"/>
      <c r="S188" s="85"/>
      <c r="T188" s="86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R188" s="87"/>
      <c r="AT188" s="87"/>
      <c r="AU188" s="87"/>
      <c r="AY188" s="7"/>
      <c r="BE188" s="88"/>
      <c r="BF188" s="88"/>
      <c r="BG188" s="88"/>
      <c r="BH188" s="88"/>
      <c r="BI188" s="88"/>
      <c r="BJ188" s="7"/>
      <c r="BK188" s="88"/>
      <c r="BL188" s="7"/>
      <c r="BM188" s="87"/>
    </row>
    <row r="189" spans="1:65" s="2" customFormat="1" ht="24.6" customHeight="1">
      <c r="A189" s="95"/>
      <c r="B189" s="75"/>
      <c r="C189" s="76">
        <v>113</v>
      </c>
      <c r="D189" s="76"/>
      <c r="E189" s="77"/>
      <c r="F189" s="78" t="s">
        <v>92</v>
      </c>
      <c r="G189" s="108" t="s">
        <v>81</v>
      </c>
      <c r="H189" s="81">
        <v>7</v>
      </c>
      <c r="I189" s="81"/>
      <c r="J189" s="81"/>
      <c r="K189" s="82"/>
      <c r="L189" s="16"/>
      <c r="M189" s="83"/>
      <c r="N189" s="84"/>
      <c r="O189" s="85"/>
      <c r="P189" s="85"/>
      <c r="Q189" s="85"/>
      <c r="R189" s="85"/>
      <c r="S189" s="85"/>
      <c r="T189" s="86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R189" s="87"/>
      <c r="AT189" s="87"/>
      <c r="AU189" s="87"/>
      <c r="AY189" s="7"/>
      <c r="BE189" s="88"/>
      <c r="BF189" s="88"/>
      <c r="BG189" s="88"/>
      <c r="BH189" s="88"/>
      <c r="BI189" s="88"/>
      <c r="BJ189" s="7"/>
      <c r="BK189" s="88"/>
      <c r="BL189" s="7"/>
      <c r="BM189" s="87"/>
    </row>
    <row r="190" spans="1:65" s="2" customFormat="1" ht="24.6" customHeight="1">
      <c r="A190" s="95"/>
      <c r="B190" s="75"/>
      <c r="C190" s="76">
        <v>114</v>
      </c>
      <c r="D190" s="76"/>
      <c r="E190" s="77"/>
      <c r="F190" s="78" t="s">
        <v>110</v>
      </c>
      <c r="G190" s="108" t="s">
        <v>81</v>
      </c>
      <c r="H190" s="81">
        <v>5</v>
      </c>
      <c r="I190" s="81"/>
      <c r="J190" s="81"/>
      <c r="K190" s="82"/>
      <c r="L190" s="16"/>
      <c r="M190" s="83"/>
      <c r="N190" s="84"/>
      <c r="O190" s="85"/>
      <c r="P190" s="85"/>
      <c r="Q190" s="85"/>
      <c r="R190" s="85"/>
      <c r="S190" s="85"/>
      <c r="T190" s="86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R190" s="87"/>
      <c r="AT190" s="87"/>
      <c r="AU190" s="87"/>
      <c r="AY190" s="7"/>
      <c r="BE190" s="88"/>
      <c r="BF190" s="88"/>
      <c r="BG190" s="88"/>
      <c r="BH190" s="88"/>
      <c r="BI190" s="88"/>
      <c r="BJ190" s="7"/>
      <c r="BK190" s="88"/>
      <c r="BL190" s="7"/>
      <c r="BM190" s="87"/>
    </row>
    <row r="191" spans="1:65" s="2" customFormat="1" ht="24.6" customHeight="1">
      <c r="A191" s="95"/>
      <c r="B191" s="75"/>
      <c r="C191" s="76">
        <v>115</v>
      </c>
      <c r="D191" s="76"/>
      <c r="E191" s="77"/>
      <c r="F191" s="78" t="s">
        <v>111</v>
      </c>
      <c r="G191" s="108" t="s">
        <v>50</v>
      </c>
      <c r="H191" s="81">
        <v>40</v>
      </c>
      <c r="I191" s="81"/>
      <c r="J191" s="81"/>
      <c r="K191" s="82"/>
      <c r="L191" s="16"/>
      <c r="M191" s="83"/>
      <c r="N191" s="84"/>
      <c r="O191" s="85"/>
      <c r="P191" s="85"/>
      <c r="Q191" s="85"/>
      <c r="R191" s="85"/>
      <c r="S191" s="85"/>
      <c r="T191" s="86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R191" s="87"/>
      <c r="AT191" s="87"/>
      <c r="AU191" s="87"/>
      <c r="AY191" s="7"/>
      <c r="BE191" s="88"/>
      <c r="BF191" s="88"/>
      <c r="BG191" s="88"/>
      <c r="BH191" s="88"/>
      <c r="BI191" s="88"/>
      <c r="BJ191" s="7"/>
      <c r="BK191" s="88"/>
      <c r="BL191" s="7"/>
      <c r="BM191" s="87"/>
    </row>
    <row r="192" spans="1:65" s="2" customFormat="1" ht="24.6" customHeight="1">
      <c r="A192" s="95"/>
      <c r="B192" s="75"/>
      <c r="C192" s="76">
        <v>116</v>
      </c>
      <c r="D192" s="76"/>
      <c r="E192" s="77"/>
      <c r="F192" s="78" t="s">
        <v>112</v>
      </c>
      <c r="G192" s="108" t="s">
        <v>81</v>
      </c>
      <c r="H192" s="81">
        <v>1</v>
      </c>
      <c r="I192" s="81"/>
      <c r="J192" s="81"/>
      <c r="K192" s="82"/>
      <c r="L192" s="16"/>
      <c r="M192" s="83"/>
      <c r="N192" s="84"/>
      <c r="O192" s="85"/>
      <c r="P192" s="85"/>
      <c r="Q192" s="85"/>
      <c r="R192" s="85"/>
      <c r="S192" s="85"/>
      <c r="T192" s="86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R192" s="87"/>
      <c r="AT192" s="87"/>
      <c r="AU192" s="87"/>
      <c r="AY192" s="7"/>
      <c r="BE192" s="88"/>
      <c r="BF192" s="88"/>
      <c r="BG192" s="88"/>
      <c r="BH192" s="88"/>
      <c r="BI192" s="88"/>
      <c r="BJ192" s="7"/>
      <c r="BK192" s="88"/>
      <c r="BL192" s="7"/>
      <c r="BM192" s="87"/>
    </row>
    <row r="193" spans="1:65" s="2" customFormat="1" ht="24.6" customHeight="1">
      <c r="A193" s="95"/>
      <c r="B193" s="75"/>
      <c r="C193" s="76">
        <v>117</v>
      </c>
      <c r="D193" s="76"/>
      <c r="E193" s="77"/>
      <c r="F193" s="78"/>
      <c r="G193" s="108"/>
      <c r="H193" s="81"/>
      <c r="I193" s="81"/>
      <c r="J193" s="81"/>
      <c r="K193" s="82"/>
      <c r="L193" s="16"/>
      <c r="M193" s="83"/>
      <c r="N193" s="84"/>
      <c r="O193" s="85"/>
      <c r="P193" s="85"/>
      <c r="Q193" s="85"/>
      <c r="R193" s="85"/>
      <c r="S193" s="85"/>
      <c r="T193" s="86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R193" s="87"/>
      <c r="AT193" s="87"/>
      <c r="AU193" s="87"/>
      <c r="AY193" s="7"/>
      <c r="BE193" s="88"/>
      <c r="BF193" s="88"/>
      <c r="BG193" s="88"/>
      <c r="BH193" s="88"/>
      <c r="BI193" s="88"/>
      <c r="BJ193" s="7"/>
      <c r="BK193" s="88"/>
      <c r="BL193" s="7"/>
      <c r="BM193" s="87"/>
    </row>
    <row r="194" spans="1:65" s="2" customFormat="1" ht="24.6" customHeight="1">
      <c r="A194" s="95"/>
      <c r="B194" s="75"/>
      <c r="C194" s="76">
        <v>118</v>
      </c>
      <c r="D194" s="76"/>
      <c r="E194" s="77"/>
      <c r="F194" s="78" t="s">
        <v>87</v>
      </c>
      <c r="G194" s="79" t="s">
        <v>75</v>
      </c>
      <c r="H194" s="97" t="s">
        <v>75</v>
      </c>
      <c r="I194" s="81"/>
      <c r="J194" s="81"/>
      <c r="K194" s="82"/>
      <c r="L194" s="16"/>
      <c r="M194" s="83"/>
      <c r="N194" s="84"/>
      <c r="O194" s="85"/>
      <c r="P194" s="85"/>
      <c r="Q194" s="85"/>
      <c r="R194" s="85"/>
      <c r="S194" s="85"/>
      <c r="T194" s="86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R194" s="87"/>
      <c r="AT194" s="87"/>
      <c r="AU194" s="87"/>
      <c r="AY194" s="7"/>
      <c r="BE194" s="88"/>
      <c r="BF194" s="88"/>
      <c r="BG194" s="88"/>
      <c r="BH194" s="88"/>
      <c r="BI194" s="88"/>
      <c r="BJ194" s="7"/>
      <c r="BK194" s="88"/>
      <c r="BL194" s="7"/>
      <c r="BM194" s="87"/>
    </row>
    <row r="195" spans="1:65" s="2" customFormat="1" ht="24.6" customHeight="1">
      <c r="A195" s="95"/>
      <c r="B195" s="75"/>
      <c r="C195" s="76">
        <v>119</v>
      </c>
      <c r="D195" s="76"/>
      <c r="E195" s="77"/>
      <c r="F195" s="81" t="s">
        <v>88</v>
      </c>
      <c r="G195" s="79" t="s">
        <v>75</v>
      </c>
      <c r="H195" s="97" t="s">
        <v>75</v>
      </c>
      <c r="I195" s="81"/>
      <c r="J195" s="81"/>
      <c r="K195" s="82"/>
      <c r="L195" s="16"/>
      <c r="M195" s="83"/>
      <c r="N195" s="84"/>
      <c r="O195" s="85"/>
      <c r="P195" s="85"/>
      <c r="Q195" s="85"/>
      <c r="R195" s="85"/>
      <c r="S195" s="85"/>
      <c r="T195" s="86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R195" s="87"/>
      <c r="AT195" s="87"/>
      <c r="AU195" s="87"/>
      <c r="AY195" s="7"/>
      <c r="BE195" s="88"/>
      <c r="BF195" s="88"/>
      <c r="BG195" s="88"/>
      <c r="BH195" s="88"/>
      <c r="BI195" s="88"/>
      <c r="BJ195" s="7"/>
      <c r="BK195" s="88"/>
      <c r="BL195" s="7"/>
      <c r="BM195" s="87"/>
    </row>
    <row r="196" spans="1:65" s="2" customFormat="1" ht="24.6" customHeight="1">
      <c r="A196" s="95"/>
      <c r="B196" s="75"/>
      <c r="C196" s="76">
        <v>120</v>
      </c>
      <c r="D196" s="76"/>
      <c r="E196" s="77"/>
      <c r="F196" s="78" t="s">
        <v>90</v>
      </c>
      <c r="G196" s="79"/>
      <c r="H196" s="80"/>
      <c r="I196" s="81"/>
      <c r="J196" s="81"/>
      <c r="K196" s="82"/>
      <c r="L196" s="16"/>
      <c r="M196" s="83"/>
      <c r="N196" s="84"/>
      <c r="O196" s="85"/>
      <c r="P196" s="85"/>
      <c r="Q196" s="85"/>
      <c r="R196" s="85"/>
      <c r="S196" s="85"/>
      <c r="T196" s="86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R196" s="87"/>
      <c r="AT196" s="87"/>
      <c r="AU196" s="87"/>
      <c r="AY196" s="7"/>
      <c r="BE196" s="88"/>
      <c r="BF196" s="88"/>
      <c r="BG196" s="88"/>
      <c r="BH196" s="88"/>
      <c r="BI196" s="88"/>
      <c r="BJ196" s="7"/>
      <c r="BK196" s="88"/>
      <c r="BL196" s="7"/>
      <c r="BM196" s="87"/>
    </row>
    <row r="197" spans="1:65" s="2" customFormat="1" ht="24.6" customHeight="1">
      <c r="A197" s="95"/>
      <c r="B197" s="75"/>
      <c r="C197" s="76">
        <v>121</v>
      </c>
      <c r="D197" s="76"/>
      <c r="E197" s="77"/>
      <c r="F197" s="73" t="s">
        <v>113</v>
      </c>
      <c r="G197" s="71"/>
      <c r="H197" s="6"/>
      <c r="I197" s="6"/>
      <c r="J197" s="74"/>
      <c r="K197" s="82"/>
      <c r="L197" s="16"/>
      <c r="M197" s="83"/>
      <c r="N197" s="84"/>
      <c r="O197" s="85"/>
      <c r="P197" s="85"/>
      <c r="Q197" s="85"/>
      <c r="R197" s="85"/>
      <c r="S197" s="85"/>
      <c r="T197" s="86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R197" s="87"/>
      <c r="AT197" s="87"/>
      <c r="AU197" s="87"/>
      <c r="AY197" s="7"/>
      <c r="BE197" s="88"/>
      <c r="BF197" s="88"/>
      <c r="BG197" s="88"/>
      <c r="BH197" s="88"/>
      <c r="BI197" s="88"/>
      <c r="BJ197" s="7"/>
      <c r="BK197" s="88"/>
      <c r="BL197" s="7"/>
      <c r="BM197" s="87"/>
    </row>
    <row r="198" spans="1:65" s="2" customFormat="1" ht="24.6" customHeight="1">
      <c r="A198" s="95"/>
      <c r="B198" s="75"/>
      <c r="C198" s="76">
        <v>122</v>
      </c>
      <c r="D198" s="76"/>
      <c r="E198" s="77"/>
      <c r="F198" s="78" t="s">
        <v>85</v>
      </c>
      <c r="G198" s="108" t="s">
        <v>81</v>
      </c>
      <c r="H198" s="81">
        <v>5</v>
      </c>
      <c r="I198" s="81"/>
      <c r="J198" s="81"/>
      <c r="K198" s="82"/>
      <c r="L198" s="16"/>
      <c r="M198" s="83"/>
      <c r="N198" s="84"/>
      <c r="O198" s="85"/>
      <c r="P198" s="85"/>
      <c r="Q198" s="85"/>
      <c r="R198" s="85"/>
      <c r="S198" s="85"/>
      <c r="T198" s="86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R198" s="87"/>
      <c r="AT198" s="87"/>
      <c r="AU198" s="87"/>
      <c r="AY198" s="7"/>
      <c r="BE198" s="88"/>
      <c r="BF198" s="88"/>
      <c r="BG198" s="88"/>
      <c r="BH198" s="88"/>
      <c r="BI198" s="88"/>
      <c r="BJ198" s="7"/>
      <c r="BK198" s="88"/>
      <c r="BL198" s="7"/>
      <c r="BM198" s="87"/>
    </row>
    <row r="199" spans="1:65" s="2" customFormat="1" ht="24.6" customHeight="1">
      <c r="A199" s="95"/>
      <c r="B199" s="75"/>
      <c r="C199" s="76">
        <v>123</v>
      </c>
      <c r="D199" s="76"/>
      <c r="E199" s="77"/>
      <c r="F199" s="78" t="s">
        <v>110</v>
      </c>
      <c r="G199" s="108" t="s">
        <v>81</v>
      </c>
      <c r="H199" s="81">
        <v>4</v>
      </c>
      <c r="I199" s="81"/>
      <c r="J199" s="81"/>
      <c r="K199" s="82"/>
      <c r="L199" s="16"/>
      <c r="M199" s="83"/>
      <c r="N199" s="84"/>
      <c r="O199" s="85"/>
      <c r="P199" s="85"/>
      <c r="Q199" s="85"/>
      <c r="R199" s="85"/>
      <c r="S199" s="85"/>
      <c r="T199" s="86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R199" s="87"/>
      <c r="AT199" s="87"/>
      <c r="AU199" s="87"/>
      <c r="AY199" s="7"/>
      <c r="BE199" s="88"/>
      <c r="BF199" s="88"/>
      <c r="BG199" s="88"/>
      <c r="BH199" s="88"/>
      <c r="BI199" s="88"/>
      <c r="BJ199" s="7"/>
      <c r="BK199" s="88"/>
      <c r="BL199" s="7"/>
      <c r="BM199" s="87"/>
    </row>
    <row r="200" spans="1:65" s="2" customFormat="1" ht="24.6" customHeight="1">
      <c r="A200" s="95"/>
      <c r="B200" s="75"/>
      <c r="C200" s="76">
        <v>124</v>
      </c>
      <c r="D200" s="76"/>
      <c r="E200" s="77"/>
      <c r="F200" s="78" t="s">
        <v>111</v>
      </c>
      <c r="G200" s="108" t="s">
        <v>50</v>
      </c>
      <c r="H200" s="81">
        <v>30</v>
      </c>
      <c r="I200" s="81"/>
      <c r="J200" s="81"/>
      <c r="K200" s="82"/>
      <c r="L200" s="16"/>
      <c r="M200" s="83"/>
      <c r="N200" s="84"/>
      <c r="O200" s="85"/>
      <c r="P200" s="85"/>
      <c r="Q200" s="85"/>
      <c r="R200" s="85"/>
      <c r="S200" s="85"/>
      <c r="T200" s="86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R200" s="87"/>
      <c r="AT200" s="87"/>
      <c r="AU200" s="87"/>
      <c r="AY200" s="7"/>
      <c r="BE200" s="88"/>
      <c r="BF200" s="88"/>
      <c r="BG200" s="88"/>
      <c r="BH200" s="88"/>
      <c r="BI200" s="88"/>
      <c r="BJ200" s="7"/>
      <c r="BK200" s="88"/>
      <c r="BL200" s="7"/>
      <c r="BM200" s="87"/>
    </row>
    <row r="201" spans="1:65" s="2" customFormat="1" ht="24.6" customHeight="1">
      <c r="A201" s="95"/>
      <c r="B201" s="75"/>
      <c r="C201" s="76">
        <v>125</v>
      </c>
      <c r="D201" s="76"/>
      <c r="E201" s="77"/>
      <c r="F201" s="78" t="s">
        <v>112</v>
      </c>
      <c r="G201" s="108" t="s">
        <v>81</v>
      </c>
      <c r="H201" s="81">
        <v>1</v>
      </c>
      <c r="I201" s="81"/>
      <c r="J201" s="81"/>
      <c r="K201" s="82"/>
      <c r="L201" s="16"/>
      <c r="M201" s="83"/>
      <c r="N201" s="84"/>
      <c r="O201" s="85"/>
      <c r="P201" s="85"/>
      <c r="Q201" s="85"/>
      <c r="R201" s="85"/>
      <c r="S201" s="85"/>
      <c r="T201" s="86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R201" s="87"/>
      <c r="AT201" s="87"/>
      <c r="AU201" s="87"/>
      <c r="AY201" s="7"/>
      <c r="BE201" s="88"/>
      <c r="BF201" s="88"/>
      <c r="BG201" s="88"/>
      <c r="BH201" s="88"/>
      <c r="BI201" s="88"/>
      <c r="BJ201" s="7"/>
      <c r="BK201" s="88"/>
      <c r="BL201" s="7"/>
      <c r="BM201" s="87"/>
    </row>
    <row r="202" spans="1:65" s="2" customFormat="1" ht="24.6" customHeight="1">
      <c r="A202" s="95"/>
      <c r="B202" s="75"/>
      <c r="C202" s="76">
        <v>126</v>
      </c>
      <c r="D202" s="76"/>
      <c r="E202" s="77"/>
      <c r="F202" s="78"/>
      <c r="G202" s="108"/>
      <c r="H202" s="81"/>
      <c r="I202" s="81"/>
      <c r="J202" s="81"/>
      <c r="K202" s="82"/>
      <c r="L202" s="16"/>
      <c r="M202" s="83"/>
      <c r="N202" s="84"/>
      <c r="O202" s="85"/>
      <c r="P202" s="85"/>
      <c r="Q202" s="85"/>
      <c r="R202" s="85"/>
      <c r="S202" s="85"/>
      <c r="T202" s="86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R202" s="87"/>
      <c r="AT202" s="87"/>
      <c r="AU202" s="87"/>
      <c r="AY202" s="7"/>
      <c r="BE202" s="88"/>
      <c r="BF202" s="88"/>
      <c r="BG202" s="88"/>
      <c r="BH202" s="88"/>
      <c r="BI202" s="88"/>
      <c r="BJ202" s="7"/>
      <c r="BK202" s="88"/>
      <c r="BL202" s="7"/>
      <c r="BM202" s="87"/>
    </row>
    <row r="203" spans="1:65" s="2" customFormat="1" ht="24.6" customHeight="1">
      <c r="A203" s="95"/>
      <c r="B203" s="75"/>
      <c r="C203" s="76">
        <v>127</v>
      </c>
      <c r="D203" s="76"/>
      <c r="E203" s="77"/>
      <c r="F203" s="81" t="s">
        <v>88</v>
      </c>
      <c r="G203" s="79" t="s">
        <v>75</v>
      </c>
      <c r="H203" s="97" t="s">
        <v>75</v>
      </c>
      <c r="I203" s="81"/>
      <c r="J203" s="81"/>
      <c r="K203" s="82"/>
      <c r="L203" s="16"/>
      <c r="M203" s="83"/>
      <c r="N203" s="84"/>
      <c r="O203" s="85"/>
      <c r="P203" s="85"/>
      <c r="Q203" s="85"/>
      <c r="R203" s="85"/>
      <c r="S203" s="85"/>
      <c r="T203" s="86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R203" s="87"/>
      <c r="AT203" s="87"/>
      <c r="AU203" s="87"/>
      <c r="AY203" s="7"/>
      <c r="BE203" s="88"/>
      <c r="BF203" s="88"/>
      <c r="BG203" s="88"/>
      <c r="BH203" s="88"/>
      <c r="BI203" s="88"/>
      <c r="BJ203" s="7"/>
      <c r="BK203" s="88"/>
      <c r="BL203" s="7"/>
      <c r="BM203" s="87"/>
    </row>
    <row r="204" spans="1:65" s="2" customFormat="1" ht="24.6" customHeight="1">
      <c r="A204" s="95"/>
      <c r="B204" s="75"/>
      <c r="C204" s="76">
        <v>128</v>
      </c>
      <c r="D204" s="76"/>
      <c r="E204" s="77"/>
      <c r="F204" s="78" t="s">
        <v>90</v>
      </c>
      <c r="G204" s="79"/>
      <c r="H204" s="80"/>
      <c r="I204" s="81"/>
      <c r="J204" s="81"/>
      <c r="K204" s="82"/>
      <c r="L204" s="16"/>
      <c r="M204" s="83"/>
      <c r="N204" s="84"/>
      <c r="O204" s="85"/>
      <c r="P204" s="85"/>
      <c r="Q204" s="85"/>
      <c r="R204" s="85"/>
      <c r="S204" s="85"/>
      <c r="T204" s="86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R204" s="87"/>
      <c r="AT204" s="87"/>
      <c r="AU204" s="87"/>
      <c r="AY204" s="7"/>
      <c r="BE204" s="88"/>
      <c r="BF204" s="88"/>
      <c r="BG204" s="88"/>
      <c r="BH204" s="88"/>
      <c r="BI204" s="88"/>
      <c r="BJ204" s="7"/>
      <c r="BK204" s="88"/>
      <c r="BL204" s="7"/>
      <c r="BM204" s="87"/>
    </row>
    <row r="205" spans="1:65" s="2" customFormat="1" ht="24.6" customHeight="1">
      <c r="A205" s="95"/>
      <c r="B205" s="75"/>
      <c r="C205" s="76">
        <v>129</v>
      </c>
      <c r="D205" s="76"/>
      <c r="E205" s="77"/>
      <c r="F205" s="73" t="s">
        <v>114</v>
      </c>
      <c r="G205" s="71"/>
      <c r="H205" s="6"/>
      <c r="I205" s="6"/>
      <c r="J205" s="74"/>
      <c r="K205" s="82"/>
      <c r="L205" s="16"/>
      <c r="M205" s="83"/>
      <c r="N205" s="84"/>
      <c r="O205" s="85"/>
      <c r="P205" s="85"/>
      <c r="Q205" s="85"/>
      <c r="R205" s="85"/>
      <c r="S205" s="85"/>
      <c r="T205" s="86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R205" s="87"/>
      <c r="AT205" s="87"/>
      <c r="AU205" s="87"/>
      <c r="AY205" s="7"/>
      <c r="BE205" s="88"/>
      <c r="BF205" s="88"/>
      <c r="BG205" s="88"/>
      <c r="BH205" s="88"/>
      <c r="BI205" s="88"/>
      <c r="BJ205" s="7"/>
      <c r="BK205" s="88"/>
      <c r="BL205" s="7"/>
      <c r="BM205" s="87"/>
    </row>
    <row r="206" spans="1:65" s="2" customFormat="1" ht="24.6" customHeight="1">
      <c r="A206" s="95"/>
      <c r="B206" s="75"/>
      <c r="C206" s="76">
        <v>130</v>
      </c>
      <c r="D206" s="76"/>
      <c r="E206" s="77"/>
      <c r="F206" s="78" t="s">
        <v>85</v>
      </c>
      <c r="G206" s="108" t="s">
        <v>81</v>
      </c>
      <c r="H206" s="81">
        <v>5</v>
      </c>
      <c r="I206" s="81"/>
      <c r="J206" s="81"/>
      <c r="K206" s="82"/>
      <c r="L206" s="16"/>
      <c r="M206" s="83"/>
      <c r="N206" s="84"/>
      <c r="O206" s="85"/>
      <c r="P206" s="85"/>
      <c r="Q206" s="85"/>
      <c r="R206" s="85"/>
      <c r="S206" s="85"/>
      <c r="T206" s="86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R206" s="87"/>
      <c r="AT206" s="87"/>
      <c r="AU206" s="87"/>
      <c r="AY206" s="7"/>
      <c r="BE206" s="88"/>
      <c r="BF206" s="88"/>
      <c r="BG206" s="88"/>
      <c r="BH206" s="88"/>
      <c r="BI206" s="88"/>
      <c r="BJ206" s="7"/>
      <c r="BK206" s="88"/>
      <c r="BL206" s="7"/>
      <c r="BM206" s="87"/>
    </row>
    <row r="207" spans="1:65" s="2" customFormat="1" ht="24.6" customHeight="1">
      <c r="A207" s="95"/>
      <c r="B207" s="75"/>
      <c r="C207" s="76">
        <v>131</v>
      </c>
      <c r="D207" s="76"/>
      <c r="E207" s="77"/>
      <c r="F207" s="78" t="s">
        <v>110</v>
      </c>
      <c r="G207" s="108" t="s">
        <v>81</v>
      </c>
      <c r="H207" s="81">
        <v>2</v>
      </c>
      <c r="I207" s="81"/>
      <c r="J207" s="81"/>
      <c r="K207" s="82"/>
      <c r="L207" s="16"/>
      <c r="M207" s="83"/>
      <c r="N207" s="84"/>
      <c r="O207" s="85"/>
      <c r="P207" s="85"/>
      <c r="Q207" s="85"/>
      <c r="R207" s="85"/>
      <c r="S207" s="85"/>
      <c r="T207" s="86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R207" s="87"/>
      <c r="AT207" s="87"/>
      <c r="AU207" s="87"/>
      <c r="AY207" s="7"/>
      <c r="BE207" s="88"/>
      <c r="BF207" s="88"/>
      <c r="BG207" s="88"/>
      <c r="BH207" s="88"/>
      <c r="BI207" s="88"/>
      <c r="BJ207" s="7"/>
      <c r="BK207" s="88"/>
      <c r="BL207" s="7"/>
      <c r="BM207" s="87"/>
    </row>
    <row r="208" spans="1:65" s="2" customFormat="1" ht="24.6" customHeight="1">
      <c r="A208" s="95"/>
      <c r="B208" s="75"/>
      <c r="C208" s="76">
        <v>132</v>
      </c>
      <c r="D208" s="76"/>
      <c r="E208" s="77"/>
      <c r="F208" s="78" t="s">
        <v>111</v>
      </c>
      <c r="G208" s="108" t="s">
        <v>50</v>
      </c>
      <c r="H208" s="81">
        <v>30</v>
      </c>
      <c r="I208" s="81"/>
      <c r="J208" s="81"/>
      <c r="K208" s="82"/>
      <c r="L208" s="16"/>
      <c r="M208" s="83"/>
      <c r="N208" s="84"/>
      <c r="O208" s="85"/>
      <c r="P208" s="85"/>
      <c r="Q208" s="85"/>
      <c r="R208" s="85"/>
      <c r="S208" s="85"/>
      <c r="T208" s="86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R208" s="87"/>
      <c r="AT208" s="87"/>
      <c r="AU208" s="87"/>
      <c r="AY208" s="7"/>
      <c r="BE208" s="88"/>
      <c r="BF208" s="88"/>
      <c r="BG208" s="88"/>
      <c r="BH208" s="88"/>
      <c r="BI208" s="88"/>
      <c r="BJ208" s="7"/>
      <c r="BK208" s="88"/>
      <c r="BL208" s="7"/>
      <c r="BM208" s="87"/>
    </row>
    <row r="209" spans="1:65" s="2" customFormat="1" ht="24.6" customHeight="1">
      <c r="A209" s="95"/>
      <c r="B209" s="75"/>
      <c r="C209" s="76">
        <v>133</v>
      </c>
      <c r="D209" s="76"/>
      <c r="E209" s="77"/>
      <c r="F209" s="78" t="s">
        <v>112</v>
      </c>
      <c r="G209" s="108" t="s">
        <v>81</v>
      </c>
      <c r="H209" s="81">
        <v>1</v>
      </c>
      <c r="I209" s="81"/>
      <c r="J209" s="81"/>
      <c r="K209" s="82"/>
      <c r="L209" s="16"/>
      <c r="M209" s="83"/>
      <c r="N209" s="84"/>
      <c r="O209" s="85"/>
      <c r="P209" s="85"/>
      <c r="Q209" s="85"/>
      <c r="R209" s="85"/>
      <c r="S209" s="85"/>
      <c r="T209" s="86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R209" s="87"/>
      <c r="AT209" s="87"/>
      <c r="AU209" s="87"/>
      <c r="AY209" s="7"/>
      <c r="BE209" s="88"/>
      <c r="BF209" s="88"/>
      <c r="BG209" s="88"/>
      <c r="BH209" s="88"/>
      <c r="BI209" s="88"/>
      <c r="BJ209" s="7"/>
      <c r="BK209" s="88"/>
      <c r="BL209" s="7"/>
      <c r="BM209" s="87"/>
    </row>
    <row r="210" spans="1:65" s="2" customFormat="1" ht="24.6" customHeight="1">
      <c r="A210" s="95"/>
      <c r="B210" s="75"/>
      <c r="C210" s="76">
        <v>134</v>
      </c>
      <c r="D210" s="76"/>
      <c r="E210" s="77"/>
      <c r="F210" s="78"/>
      <c r="G210" s="108"/>
      <c r="H210" s="81"/>
      <c r="I210" s="81"/>
      <c r="J210" s="81"/>
      <c r="K210" s="82"/>
      <c r="L210" s="16"/>
      <c r="M210" s="83"/>
      <c r="N210" s="84"/>
      <c r="O210" s="85"/>
      <c r="P210" s="85"/>
      <c r="Q210" s="85"/>
      <c r="R210" s="85"/>
      <c r="S210" s="85"/>
      <c r="T210" s="86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R210" s="87"/>
      <c r="AT210" s="87"/>
      <c r="AU210" s="87"/>
      <c r="AY210" s="7"/>
      <c r="BE210" s="88"/>
      <c r="BF210" s="88"/>
      <c r="BG210" s="88"/>
      <c r="BH210" s="88"/>
      <c r="BI210" s="88"/>
      <c r="BJ210" s="7"/>
      <c r="BK210" s="88"/>
      <c r="BL210" s="7"/>
      <c r="BM210" s="87"/>
    </row>
    <row r="211" spans="1:65" s="2" customFormat="1" ht="24.6" customHeight="1">
      <c r="A211" s="95"/>
      <c r="B211" s="75"/>
      <c r="C211" s="76">
        <v>135</v>
      </c>
      <c r="D211" s="76"/>
      <c r="E211" s="77"/>
      <c r="F211" s="81" t="s">
        <v>88</v>
      </c>
      <c r="G211" s="79" t="s">
        <v>75</v>
      </c>
      <c r="H211" s="97" t="s">
        <v>75</v>
      </c>
      <c r="I211" s="81"/>
      <c r="J211" s="81"/>
      <c r="K211" s="82"/>
      <c r="L211" s="16"/>
      <c r="M211" s="83"/>
      <c r="N211" s="84"/>
      <c r="O211" s="85"/>
      <c r="P211" s="85"/>
      <c r="Q211" s="85"/>
      <c r="R211" s="85"/>
      <c r="S211" s="85"/>
      <c r="T211" s="86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R211" s="87"/>
      <c r="AT211" s="87"/>
      <c r="AU211" s="87"/>
      <c r="AY211" s="7"/>
      <c r="BE211" s="88"/>
      <c r="BF211" s="88"/>
      <c r="BG211" s="88"/>
      <c r="BH211" s="88"/>
      <c r="BI211" s="88"/>
      <c r="BJ211" s="7"/>
      <c r="BK211" s="88"/>
      <c r="BL211" s="7"/>
      <c r="BM211" s="87"/>
    </row>
    <row r="212" spans="1:65" s="2" customFormat="1" ht="24.6" customHeight="1">
      <c r="A212" s="95"/>
      <c r="B212" s="75"/>
      <c r="C212" s="76">
        <v>136</v>
      </c>
      <c r="D212" s="76"/>
      <c r="E212" s="77"/>
      <c r="F212" s="78" t="s">
        <v>90</v>
      </c>
      <c r="G212" s="79"/>
      <c r="H212" s="80"/>
      <c r="I212" s="81"/>
      <c r="J212" s="81"/>
      <c r="K212" s="82"/>
      <c r="L212" s="16"/>
      <c r="M212" s="83"/>
      <c r="N212" s="84"/>
      <c r="O212" s="85"/>
      <c r="P212" s="85"/>
      <c r="Q212" s="85"/>
      <c r="R212" s="85"/>
      <c r="S212" s="85"/>
      <c r="T212" s="86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R212" s="87"/>
      <c r="AT212" s="87"/>
      <c r="AU212" s="87"/>
      <c r="AY212" s="7"/>
      <c r="BE212" s="88"/>
      <c r="BF212" s="88"/>
      <c r="BG212" s="88"/>
      <c r="BH212" s="88"/>
      <c r="BI212" s="88"/>
      <c r="BJ212" s="7"/>
      <c r="BK212" s="88"/>
      <c r="BL212" s="7"/>
      <c r="BM212" s="87"/>
    </row>
    <row r="213" spans="1:65" s="2" customFormat="1" ht="24.6" customHeight="1">
      <c r="A213" s="95"/>
      <c r="B213" s="75"/>
      <c r="C213" s="76">
        <v>137</v>
      </c>
      <c r="D213" s="76"/>
      <c r="E213" s="77"/>
      <c r="F213" s="73" t="s">
        <v>115</v>
      </c>
      <c r="G213" s="71"/>
      <c r="H213" s="6"/>
      <c r="I213" s="6"/>
      <c r="J213" s="74"/>
      <c r="K213" s="82"/>
      <c r="L213" s="16"/>
      <c r="M213" s="83"/>
      <c r="N213" s="84"/>
      <c r="O213" s="85"/>
      <c r="P213" s="85"/>
      <c r="Q213" s="85"/>
      <c r="R213" s="85"/>
      <c r="S213" s="85"/>
      <c r="T213" s="86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R213" s="87"/>
      <c r="AT213" s="87"/>
      <c r="AU213" s="87"/>
      <c r="AY213" s="7"/>
      <c r="BE213" s="88"/>
      <c r="BF213" s="88"/>
      <c r="BG213" s="88"/>
      <c r="BH213" s="88"/>
      <c r="BI213" s="88"/>
      <c r="BJ213" s="7"/>
      <c r="BK213" s="88"/>
      <c r="BL213" s="7"/>
      <c r="BM213" s="87"/>
    </row>
    <row r="214" spans="1:65" s="2" customFormat="1" ht="24.6" customHeight="1">
      <c r="A214" s="95"/>
      <c r="B214" s="75"/>
      <c r="C214" s="76">
        <v>138</v>
      </c>
      <c r="D214" s="76"/>
      <c r="E214" s="77"/>
      <c r="F214" s="78" t="s">
        <v>82</v>
      </c>
      <c r="G214" s="108" t="s">
        <v>50</v>
      </c>
      <c r="H214" s="81">
        <v>40</v>
      </c>
      <c r="I214" s="81"/>
      <c r="J214" s="81"/>
      <c r="K214" s="82"/>
      <c r="L214" s="16"/>
      <c r="M214" s="83"/>
      <c r="N214" s="84"/>
      <c r="O214" s="85"/>
      <c r="P214" s="85"/>
      <c r="Q214" s="85"/>
      <c r="R214" s="85"/>
      <c r="S214" s="85"/>
      <c r="T214" s="86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R214" s="87"/>
      <c r="AT214" s="87"/>
      <c r="AU214" s="87"/>
      <c r="AY214" s="7"/>
      <c r="BE214" s="88"/>
      <c r="BF214" s="88"/>
      <c r="BG214" s="88"/>
      <c r="BH214" s="88"/>
      <c r="BI214" s="88"/>
      <c r="BJ214" s="7"/>
      <c r="BK214" s="88"/>
      <c r="BL214" s="7"/>
      <c r="BM214" s="87"/>
    </row>
    <row r="215" spans="1:65" s="2" customFormat="1" ht="24.6" customHeight="1">
      <c r="A215" s="95"/>
      <c r="B215" s="75"/>
      <c r="C215" s="76">
        <v>139</v>
      </c>
      <c r="D215" s="76"/>
      <c r="E215" s="77"/>
      <c r="F215" s="78" t="s">
        <v>83</v>
      </c>
      <c r="G215" s="108" t="s">
        <v>50</v>
      </c>
      <c r="H215" s="81">
        <v>60</v>
      </c>
      <c r="I215" s="81"/>
      <c r="J215" s="81"/>
      <c r="K215" s="82"/>
      <c r="L215" s="16"/>
      <c r="M215" s="83"/>
      <c r="N215" s="84"/>
      <c r="O215" s="85"/>
      <c r="P215" s="85"/>
      <c r="Q215" s="85"/>
      <c r="R215" s="85"/>
      <c r="S215" s="85"/>
      <c r="T215" s="86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R215" s="87"/>
      <c r="AT215" s="87"/>
      <c r="AU215" s="87"/>
      <c r="AY215" s="7"/>
      <c r="BE215" s="88"/>
      <c r="BF215" s="88"/>
      <c r="BG215" s="88"/>
      <c r="BH215" s="88"/>
      <c r="BI215" s="88"/>
      <c r="BJ215" s="7"/>
      <c r="BK215" s="88"/>
      <c r="BL215" s="7"/>
      <c r="BM215" s="87"/>
    </row>
    <row r="216" spans="1:65" s="2" customFormat="1" ht="24.6" customHeight="1">
      <c r="A216" s="95"/>
      <c r="B216" s="75"/>
      <c r="C216" s="76">
        <v>140</v>
      </c>
      <c r="D216" s="76"/>
      <c r="E216" s="77"/>
      <c r="F216" s="78" t="s">
        <v>109</v>
      </c>
      <c r="G216" s="108" t="s">
        <v>50</v>
      </c>
      <c r="H216" s="81">
        <v>8</v>
      </c>
      <c r="I216" s="81"/>
      <c r="J216" s="81"/>
      <c r="K216" s="82"/>
      <c r="L216" s="16"/>
      <c r="M216" s="83"/>
      <c r="N216" s="84"/>
      <c r="O216" s="85"/>
      <c r="P216" s="85"/>
      <c r="Q216" s="85"/>
      <c r="R216" s="85"/>
      <c r="S216" s="85"/>
      <c r="T216" s="86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R216" s="87"/>
      <c r="AT216" s="87"/>
      <c r="AU216" s="87"/>
      <c r="AY216" s="7"/>
      <c r="BE216" s="88"/>
      <c r="BF216" s="88"/>
      <c r="BG216" s="88"/>
      <c r="BH216" s="88"/>
      <c r="BI216" s="88"/>
      <c r="BJ216" s="7"/>
      <c r="BK216" s="88"/>
      <c r="BL216" s="7"/>
      <c r="BM216" s="87"/>
    </row>
    <row r="217" spans="1:65" s="2" customFormat="1" ht="24.6" customHeight="1">
      <c r="A217" s="95"/>
      <c r="B217" s="75"/>
      <c r="C217" s="76">
        <v>141</v>
      </c>
      <c r="D217" s="76"/>
      <c r="E217" s="77"/>
      <c r="F217" s="78" t="s">
        <v>85</v>
      </c>
      <c r="G217" s="108" t="s">
        <v>81</v>
      </c>
      <c r="H217" s="81">
        <v>4</v>
      </c>
      <c r="I217" s="81"/>
      <c r="J217" s="81"/>
      <c r="K217" s="82"/>
      <c r="L217" s="16"/>
      <c r="M217" s="83"/>
      <c r="N217" s="84"/>
      <c r="O217" s="85"/>
      <c r="P217" s="85"/>
      <c r="Q217" s="85"/>
      <c r="R217" s="85"/>
      <c r="S217" s="85"/>
      <c r="T217" s="86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R217" s="87"/>
      <c r="AT217" s="87"/>
      <c r="AU217" s="87"/>
      <c r="AY217" s="7"/>
      <c r="BE217" s="88"/>
      <c r="BF217" s="88"/>
      <c r="BG217" s="88"/>
      <c r="BH217" s="88"/>
      <c r="BI217" s="88"/>
      <c r="BJ217" s="7"/>
      <c r="BK217" s="88"/>
      <c r="BL217" s="7"/>
      <c r="BM217" s="87"/>
    </row>
    <row r="218" spans="1:65" s="2" customFormat="1" ht="24.6" customHeight="1">
      <c r="A218" s="95"/>
      <c r="B218" s="75"/>
      <c r="C218" s="76">
        <v>142</v>
      </c>
      <c r="D218" s="76"/>
      <c r="E218" s="77"/>
      <c r="F218" s="78" t="s">
        <v>92</v>
      </c>
      <c r="G218" s="108" t="s">
        <v>81</v>
      </c>
      <c r="H218" s="81">
        <v>3</v>
      </c>
      <c r="I218" s="81"/>
      <c r="J218" s="81"/>
      <c r="K218" s="82"/>
      <c r="L218" s="16"/>
      <c r="M218" s="83"/>
      <c r="N218" s="84"/>
      <c r="O218" s="85"/>
      <c r="P218" s="85"/>
      <c r="Q218" s="85"/>
      <c r="R218" s="85"/>
      <c r="S218" s="85"/>
      <c r="T218" s="86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R218" s="87"/>
      <c r="AT218" s="87"/>
      <c r="AU218" s="87"/>
      <c r="AY218" s="7"/>
      <c r="BE218" s="88"/>
      <c r="BF218" s="88"/>
      <c r="BG218" s="88"/>
      <c r="BH218" s="88"/>
      <c r="BI218" s="88"/>
      <c r="BJ218" s="7"/>
      <c r="BK218" s="88"/>
      <c r="BL218" s="7"/>
      <c r="BM218" s="87"/>
    </row>
    <row r="219" spans="1:65" s="2" customFormat="1" ht="24.6" customHeight="1">
      <c r="A219" s="95"/>
      <c r="B219" s="75"/>
      <c r="C219" s="76">
        <v>143</v>
      </c>
      <c r="D219" s="76"/>
      <c r="E219" s="77"/>
      <c r="F219" s="78" t="s">
        <v>110</v>
      </c>
      <c r="G219" s="108" t="s">
        <v>81</v>
      </c>
      <c r="H219" s="81">
        <v>5</v>
      </c>
      <c r="I219" s="81"/>
      <c r="J219" s="81"/>
      <c r="K219" s="82"/>
      <c r="L219" s="16"/>
      <c r="M219" s="83"/>
      <c r="N219" s="84"/>
      <c r="O219" s="85"/>
      <c r="P219" s="85"/>
      <c r="Q219" s="85"/>
      <c r="R219" s="85"/>
      <c r="S219" s="85"/>
      <c r="T219" s="86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R219" s="87"/>
      <c r="AT219" s="87"/>
      <c r="AU219" s="87"/>
      <c r="AY219" s="7"/>
      <c r="BE219" s="88"/>
      <c r="BF219" s="88"/>
      <c r="BG219" s="88"/>
      <c r="BH219" s="88"/>
      <c r="BI219" s="88"/>
      <c r="BJ219" s="7"/>
      <c r="BK219" s="88"/>
      <c r="BL219" s="7"/>
      <c r="BM219" s="87"/>
    </row>
    <row r="220" spans="1:65" s="2" customFormat="1" ht="24.6" customHeight="1">
      <c r="A220" s="95"/>
      <c r="B220" s="75"/>
      <c r="C220" s="76">
        <v>144</v>
      </c>
      <c r="D220" s="76"/>
      <c r="E220" s="77"/>
      <c r="F220" s="78" t="s">
        <v>111</v>
      </c>
      <c r="G220" s="108" t="s">
        <v>50</v>
      </c>
      <c r="H220" s="81">
        <v>40</v>
      </c>
      <c r="I220" s="81"/>
      <c r="J220" s="81"/>
      <c r="K220" s="82"/>
      <c r="L220" s="16"/>
      <c r="M220" s="83"/>
      <c r="N220" s="84"/>
      <c r="O220" s="85"/>
      <c r="P220" s="85"/>
      <c r="Q220" s="85"/>
      <c r="R220" s="85"/>
      <c r="S220" s="85"/>
      <c r="T220" s="86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R220" s="87"/>
      <c r="AT220" s="87"/>
      <c r="AU220" s="87"/>
      <c r="AY220" s="7"/>
      <c r="BE220" s="88"/>
      <c r="BF220" s="88"/>
      <c r="BG220" s="88"/>
      <c r="BH220" s="88"/>
      <c r="BI220" s="88"/>
      <c r="BJ220" s="7"/>
      <c r="BK220" s="88"/>
      <c r="BL220" s="7"/>
      <c r="BM220" s="87"/>
    </row>
    <row r="221" spans="1:65" s="2" customFormat="1" ht="24.6" customHeight="1">
      <c r="A221" s="95"/>
      <c r="B221" s="75"/>
      <c r="C221" s="76">
        <v>145</v>
      </c>
      <c r="D221" s="76"/>
      <c r="E221" s="77"/>
      <c r="F221" s="78" t="s">
        <v>112</v>
      </c>
      <c r="G221" s="108" t="s">
        <v>81</v>
      </c>
      <c r="H221" s="81">
        <v>1</v>
      </c>
      <c r="I221" s="81"/>
      <c r="J221" s="81"/>
      <c r="K221" s="82"/>
      <c r="L221" s="16"/>
      <c r="M221" s="83"/>
      <c r="N221" s="84"/>
      <c r="O221" s="85"/>
      <c r="P221" s="85"/>
      <c r="Q221" s="85"/>
      <c r="R221" s="85"/>
      <c r="S221" s="85"/>
      <c r="T221" s="86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R221" s="87"/>
      <c r="AT221" s="87"/>
      <c r="AU221" s="87"/>
      <c r="AY221" s="7"/>
      <c r="BE221" s="88"/>
      <c r="BF221" s="88"/>
      <c r="BG221" s="88"/>
      <c r="BH221" s="88"/>
      <c r="BI221" s="88"/>
      <c r="BJ221" s="7"/>
      <c r="BK221" s="88"/>
      <c r="BL221" s="7"/>
      <c r="BM221" s="87"/>
    </row>
    <row r="222" spans="1:65" s="2" customFormat="1" ht="24.6" customHeight="1">
      <c r="A222" s="95"/>
      <c r="B222" s="75"/>
      <c r="C222" s="76">
        <v>146</v>
      </c>
      <c r="D222" s="76"/>
      <c r="E222" s="77"/>
      <c r="F222" s="78"/>
      <c r="G222" s="108"/>
      <c r="H222" s="81"/>
      <c r="I222" s="81"/>
      <c r="J222" s="81"/>
      <c r="K222" s="82"/>
      <c r="L222" s="16"/>
      <c r="M222" s="83"/>
      <c r="N222" s="84"/>
      <c r="O222" s="85"/>
      <c r="P222" s="85"/>
      <c r="Q222" s="85"/>
      <c r="R222" s="85"/>
      <c r="S222" s="85"/>
      <c r="T222" s="86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R222" s="87"/>
      <c r="AT222" s="87"/>
      <c r="AU222" s="87"/>
      <c r="AY222" s="7"/>
      <c r="BE222" s="88"/>
      <c r="BF222" s="88"/>
      <c r="BG222" s="88"/>
      <c r="BH222" s="88"/>
      <c r="BI222" s="88"/>
      <c r="BJ222" s="7"/>
      <c r="BK222" s="88"/>
      <c r="BL222" s="7"/>
      <c r="BM222" s="87"/>
    </row>
    <row r="223" spans="1:65" s="2" customFormat="1" ht="24.6" customHeight="1">
      <c r="A223" s="95"/>
      <c r="B223" s="75"/>
      <c r="C223" s="76">
        <v>147</v>
      </c>
      <c r="D223" s="76"/>
      <c r="E223" s="77"/>
      <c r="F223" s="78" t="s">
        <v>87</v>
      </c>
      <c r="G223" s="79" t="s">
        <v>75</v>
      </c>
      <c r="H223" s="97" t="s">
        <v>75</v>
      </c>
      <c r="I223" s="81"/>
      <c r="J223" s="81"/>
      <c r="K223" s="82"/>
      <c r="L223" s="16"/>
      <c r="M223" s="83"/>
      <c r="N223" s="84"/>
      <c r="O223" s="85"/>
      <c r="P223" s="85"/>
      <c r="Q223" s="85"/>
      <c r="R223" s="85"/>
      <c r="S223" s="85"/>
      <c r="T223" s="86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R223" s="87"/>
      <c r="AT223" s="87"/>
      <c r="AU223" s="87"/>
      <c r="AY223" s="7"/>
      <c r="BE223" s="88"/>
      <c r="BF223" s="88"/>
      <c r="BG223" s="88"/>
      <c r="BH223" s="88"/>
      <c r="BI223" s="88"/>
      <c r="BJ223" s="7"/>
      <c r="BK223" s="88"/>
      <c r="BL223" s="7"/>
      <c r="BM223" s="87"/>
    </row>
    <row r="224" spans="1:65" s="2" customFormat="1" ht="24.6" customHeight="1">
      <c r="A224" s="95"/>
      <c r="B224" s="75"/>
      <c r="C224" s="76">
        <v>148</v>
      </c>
      <c r="D224" s="76"/>
      <c r="E224" s="77"/>
      <c r="F224" s="81" t="s">
        <v>88</v>
      </c>
      <c r="G224" s="79" t="s">
        <v>75</v>
      </c>
      <c r="H224" s="97" t="s">
        <v>75</v>
      </c>
      <c r="I224" s="81"/>
      <c r="J224" s="81"/>
      <c r="K224" s="82"/>
      <c r="L224" s="16"/>
      <c r="M224" s="83"/>
      <c r="N224" s="84"/>
      <c r="O224" s="85"/>
      <c r="P224" s="85"/>
      <c r="Q224" s="85"/>
      <c r="R224" s="85"/>
      <c r="S224" s="85"/>
      <c r="T224" s="86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R224" s="87"/>
      <c r="AT224" s="87"/>
      <c r="AU224" s="87"/>
      <c r="AY224" s="7"/>
      <c r="BE224" s="88"/>
      <c r="BF224" s="88"/>
      <c r="BG224" s="88"/>
      <c r="BH224" s="88"/>
      <c r="BI224" s="88"/>
      <c r="BJ224" s="7"/>
      <c r="BK224" s="88"/>
      <c r="BL224" s="7"/>
      <c r="BM224" s="87"/>
    </row>
    <row r="225" spans="1:65" s="2" customFormat="1" ht="24.6" customHeight="1">
      <c r="A225" s="95"/>
      <c r="B225" s="75"/>
      <c r="C225" s="76">
        <v>149</v>
      </c>
      <c r="D225" s="76"/>
      <c r="E225" s="77"/>
      <c r="F225" s="78" t="s">
        <v>90</v>
      </c>
      <c r="G225" s="79"/>
      <c r="H225" s="80"/>
      <c r="I225" s="81"/>
      <c r="J225" s="81"/>
      <c r="K225" s="82"/>
      <c r="L225" s="16"/>
      <c r="M225" s="83"/>
      <c r="N225" s="84"/>
      <c r="O225" s="85"/>
      <c r="P225" s="85"/>
      <c r="Q225" s="85"/>
      <c r="R225" s="85"/>
      <c r="S225" s="85"/>
      <c r="T225" s="86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R225" s="87"/>
      <c r="AT225" s="87"/>
      <c r="AU225" s="87"/>
      <c r="AY225" s="7"/>
      <c r="BE225" s="88"/>
      <c r="BF225" s="88"/>
      <c r="BG225" s="88"/>
      <c r="BH225" s="88"/>
      <c r="BI225" s="88"/>
      <c r="BJ225" s="7"/>
      <c r="BK225" s="88"/>
      <c r="BL225" s="7"/>
      <c r="BM225" s="87"/>
    </row>
    <row r="226" spans="1:65" s="2" customFormat="1" ht="24.6" customHeight="1">
      <c r="A226" s="95"/>
      <c r="B226" s="75"/>
      <c r="C226" s="76">
        <v>150</v>
      </c>
      <c r="D226" s="76"/>
      <c r="E226" s="77"/>
      <c r="F226" s="73" t="s">
        <v>116</v>
      </c>
      <c r="G226" s="71"/>
      <c r="H226" s="6"/>
      <c r="I226" s="6"/>
      <c r="J226" s="74"/>
      <c r="K226" s="82"/>
      <c r="L226" s="16"/>
      <c r="M226" s="83"/>
      <c r="N226" s="84"/>
      <c r="O226" s="85"/>
      <c r="P226" s="85"/>
      <c r="Q226" s="85"/>
      <c r="R226" s="85"/>
      <c r="S226" s="85"/>
      <c r="T226" s="86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R226" s="87"/>
      <c r="AT226" s="87"/>
      <c r="AU226" s="87"/>
      <c r="AY226" s="7"/>
      <c r="BE226" s="88"/>
      <c r="BF226" s="88"/>
      <c r="BG226" s="88"/>
      <c r="BH226" s="88"/>
      <c r="BI226" s="88"/>
      <c r="BJ226" s="7"/>
      <c r="BK226" s="88"/>
      <c r="BL226" s="7"/>
      <c r="BM226" s="87"/>
    </row>
    <row r="227" spans="1:65" s="2" customFormat="1" ht="24.6" customHeight="1">
      <c r="A227" s="95"/>
      <c r="B227" s="75"/>
      <c r="C227" s="76">
        <v>151</v>
      </c>
      <c r="D227" s="76"/>
      <c r="E227" s="77"/>
      <c r="F227" s="78" t="s">
        <v>85</v>
      </c>
      <c r="G227" s="108" t="s">
        <v>81</v>
      </c>
      <c r="H227" s="81">
        <v>4</v>
      </c>
      <c r="I227" s="81"/>
      <c r="J227" s="81"/>
      <c r="K227" s="82"/>
      <c r="L227" s="16"/>
      <c r="M227" s="83"/>
      <c r="N227" s="84"/>
      <c r="O227" s="85"/>
      <c r="P227" s="85"/>
      <c r="Q227" s="85"/>
      <c r="R227" s="85"/>
      <c r="S227" s="85"/>
      <c r="T227" s="86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R227" s="87"/>
      <c r="AT227" s="87"/>
      <c r="AU227" s="87"/>
      <c r="AY227" s="7"/>
      <c r="BE227" s="88"/>
      <c r="BF227" s="88"/>
      <c r="BG227" s="88"/>
      <c r="BH227" s="88"/>
      <c r="BI227" s="88"/>
      <c r="BJ227" s="7"/>
      <c r="BK227" s="88"/>
      <c r="BL227" s="7"/>
      <c r="BM227" s="87"/>
    </row>
    <row r="228" spans="1:65" s="2" customFormat="1" ht="24.6" customHeight="1">
      <c r="A228" s="95"/>
      <c r="B228" s="75"/>
      <c r="C228" s="76">
        <v>152</v>
      </c>
      <c r="D228" s="76"/>
      <c r="E228" s="77"/>
      <c r="F228" s="78" t="s">
        <v>110</v>
      </c>
      <c r="G228" s="108" t="s">
        <v>81</v>
      </c>
      <c r="H228" s="81">
        <v>4</v>
      </c>
      <c r="I228" s="81"/>
      <c r="J228" s="81"/>
      <c r="K228" s="82"/>
      <c r="L228" s="16"/>
      <c r="M228" s="83"/>
      <c r="N228" s="84"/>
      <c r="O228" s="85"/>
      <c r="P228" s="85"/>
      <c r="Q228" s="85"/>
      <c r="R228" s="85"/>
      <c r="S228" s="85"/>
      <c r="T228" s="86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R228" s="87"/>
      <c r="AT228" s="87"/>
      <c r="AU228" s="87"/>
      <c r="AY228" s="7"/>
      <c r="BE228" s="88"/>
      <c r="BF228" s="88"/>
      <c r="BG228" s="88"/>
      <c r="BH228" s="88"/>
      <c r="BI228" s="88"/>
      <c r="BJ228" s="7"/>
      <c r="BK228" s="88"/>
      <c r="BL228" s="7"/>
      <c r="BM228" s="87"/>
    </row>
    <row r="229" spans="1:65" s="2" customFormat="1" ht="24.6" customHeight="1">
      <c r="A229" s="95"/>
      <c r="B229" s="75"/>
      <c r="C229" s="76">
        <v>153</v>
      </c>
      <c r="D229" s="76"/>
      <c r="E229" s="77"/>
      <c r="F229" s="78" t="s">
        <v>112</v>
      </c>
      <c r="G229" s="108" t="s">
        <v>81</v>
      </c>
      <c r="H229" s="81">
        <v>1</v>
      </c>
      <c r="I229" s="81"/>
      <c r="J229" s="81"/>
      <c r="K229" s="82"/>
      <c r="L229" s="16"/>
      <c r="M229" s="83"/>
      <c r="N229" s="84"/>
      <c r="O229" s="85"/>
      <c r="P229" s="85"/>
      <c r="Q229" s="85"/>
      <c r="R229" s="85"/>
      <c r="S229" s="85"/>
      <c r="T229" s="86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R229" s="87"/>
      <c r="AT229" s="87"/>
      <c r="AU229" s="87"/>
      <c r="AY229" s="7"/>
      <c r="BE229" s="88"/>
      <c r="BF229" s="88"/>
      <c r="BG229" s="88"/>
      <c r="BH229" s="88"/>
      <c r="BI229" s="88"/>
      <c r="BJ229" s="7"/>
      <c r="BK229" s="88"/>
      <c r="BL229" s="7"/>
      <c r="BM229" s="87"/>
    </row>
    <row r="230" spans="1:65" s="2" customFormat="1" ht="24.6" customHeight="1">
      <c r="A230" s="95"/>
      <c r="B230" s="75"/>
      <c r="C230" s="76">
        <v>154</v>
      </c>
      <c r="D230" s="76"/>
      <c r="E230" s="77"/>
      <c r="F230" s="78"/>
      <c r="G230" s="108"/>
      <c r="H230" s="81"/>
      <c r="I230" s="81"/>
      <c r="J230" s="81"/>
      <c r="K230" s="82"/>
      <c r="L230" s="16"/>
      <c r="M230" s="83"/>
      <c r="N230" s="84"/>
      <c r="O230" s="85"/>
      <c r="P230" s="85"/>
      <c r="Q230" s="85"/>
      <c r="R230" s="85"/>
      <c r="S230" s="85"/>
      <c r="T230" s="86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R230" s="87"/>
      <c r="AT230" s="87"/>
      <c r="AU230" s="87"/>
      <c r="AY230" s="7"/>
      <c r="BE230" s="88"/>
      <c r="BF230" s="88"/>
      <c r="BG230" s="88"/>
      <c r="BH230" s="88"/>
      <c r="BI230" s="88"/>
      <c r="BJ230" s="7"/>
      <c r="BK230" s="88"/>
      <c r="BL230" s="7"/>
      <c r="BM230" s="87"/>
    </row>
    <row r="231" spans="1:65" s="2" customFormat="1" ht="24.6" customHeight="1">
      <c r="A231" s="95"/>
      <c r="B231" s="75"/>
      <c r="C231" s="76">
        <v>155</v>
      </c>
      <c r="D231" s="76"/>
      <c r="E231" s="77"/>
      <c r="F231" s="81" t="s">
        <v>88</v>
      </c>
      <c r="G231" s="79" t="s">
        <v>75</v>
      </c>
      <c r="H231" s="97" t="s">
        <v>75</v>
      </c>
      <c r="I231" s="81"/>
      <c r="J231" s="81"/>
      <c r="K231" s="82"/>
      <c r="L231" s="16"/>
      <c r="M231" s="83"/>
      <c r="N231" s="84"/>
      <c r="O231" s="85"/>
      <c r="P231" s="85"/>
      <c r="Q231" s="85"/>
      <c r="R231" s="85"/>
      <c r="S231" s="85"/>
      <c r="T231" s="86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R231" s="87"/>
      <c r="AT231" s="87"/>
      <c r="AU231" s="87"/>
      <c r="AY231" s="7"/>
      <c r="BE231" s="88"/>
      <c r="BF231" s="88"/>
      <c r="BG231" s="88"/>
      <c r="BH231" s="88"/>
      <c r="BI231" s="88"/>
      <c r="BJ231" s="7"/>
      <c r="BK231" s="88"/>
      <c r="BL231" s="7"/>
      <c r="BM231" s="87"/>
    </row>
    <row r="232" spans="1:65" s="2" customFormat="1" ht="24.6" customHeight="1">
      <c r="A232" s="95"/>
      <c r="B232" s="75"/>
      <c r="C232" s="76">
        <v>156</v>
      </c>
      <c r="D232" s="76"/>
      <c r="E232" s="77"/>
      <c r="F232" s="78" t="s">
        <v>90</v>
      </c>
      <c r="G232" s="79"/>
      <c r="H232" s="80"/>
      <c r="I232" s="81"/>
      <c r="J232" s="81"/>
      <c r="K232" s="82"/>
      <c r="L232" s="16"/>
      <c r="M232" s="83"/>
      <c r="N232" s="84"/>
      <c r="O232" s="85"/>
      <c r="P232" s="85"/>
      <c r="Q232" s="85"/>
      <c r="R232" s="85"/>
      <c r="S232" s="85"/>
      <c r="T232" s="86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R232" s="87"/>
      <c r="AT232" s="87"/>
      <c r="AU232" s="87"/>
      <c r="AY232" s="7"/>
      <c r="BE232" s="88"/>
      <c r="BF232" s="88"/>
      <c r="BG232" s="88"/>
      <c r="BH232" s="88"/>
      <c r="BI232" s="88"/>
      <c r="BJ232" s="7"/>
      <c r="BK232" s="88"/>
      <c r="BL232" s="7"/>
      <c r="BM232" s="87"/>
    </row>
    <row r="233" spans="1:65" s="2" customFormat="1" ht="24.6" customHeight="1">
      <c r="A233" s="95"/>
      <c r="B233" s="75"/>
      <c r="C233" s="76">
        <v>157</v>
      </c>
      <c r="D233" s="76"/>
      <c r="E233" s="77"/>
      <c r="F233" s="73" t="s">
        <v>117</v>
      </c>
      <c r="G233" s="71"/>
      <c r="H233" s="6"/>
      <c r="I233" s="6"/>
      <c r="J233" s="74"/>
      <c r="K233" s="82"/>
      <c r="L233" s="16"/>
      <c r="M233" s="83"/>
      <c r="N233" s="84"/>
      <c r="O233" s="85"/>
      <c r="P233" s="85"/>
      <c r="Q233" s="85"/>
      <c r="R233" s="85"/>
      <c r="S233" s="85"/>
      <c r="T233" s="86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R233" s="87"/>
      <c r="AT233" s="87"/>
      <c r="AU233" s="87"/>
      <c r="AY233" s="7"/>
      <c r="BE233" s="88"/>
      <c r="BF233" s="88"/>
      <c r="BG233" s="88"/>
      <c r="BH233" s="88"/>
      <c r="BI233" s="88"/>
      <c r="BJ233" s="7"/>
      <c r="BK233" s="88"/>
      <c r="BL233" s="7"/>
      <c r="BM233" s="87"/>
    </row>
    <row r="234" spans="1:65" s="2" customFormat="1" ht="24.6" customHeight="1">
      <c r="A234" s="95"/>
      <c r="B234" s="75"/>
      <c r="C234" s="76">
        <v>158</v>
      </c>
      <c r="D234" s="76"/>
      <c r="E234" s="77"/>
      <c r="F234" s="78" t="s">
        <v>85</v>
      </c>
      <c r="G234" s="108" t="s">
        <v>81</v>
      </c>
      <c r="H234" s="81">
        <v>5</v>
      </c>
      <c r="I234" s="81"/>
      <c r="J234" s="81"/>
      <c r="K234" s="82"/>
      <c r="L234" s="16"/>
      <c r="M234" s="83"/>
      <c r="N234" s="84"/>
      <c r="O234" s="85"/>
      <c r="P234" s="85"/>
      <c r="Q234" s="85"/>
      <c r="R234" s="85"/>
      <c r="S234" s="85"/>
      <c r="T234" s="86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R234" s="87"/>
      <c r="AT234" s="87"/>
      <c r="AU234" s="87"/>
      <c r="AY234" s="7"/>
      <c r="BE234" s="88"/>
      <c r="BF234" s="88"/>
      <c r="BG234" s="88"/>
      <c r="BH234" s="88"/>
      <c r="BI234" s="88"/>
      <c r="BJ234" s="7"/>
      <c r="BK234" s="88"/>
      <c r="BL234" s="7"/>
      <c r="BM234" s="87"/>
    </row>
    <row r="235" spans="1:65" s="2" customFormat="1" ht="24.6" customHeight="1">
      <c r="A235" s="95"/>
      <c r="B235" s="75"/>
      <c r="C235" s="76">
        <v>159</v>
      </c>
      <c r="D235" s="76"/>
      <c r="E235" s="77"/>
      <c r="F235" s="78" t="s">
        <v>110</v>
      </c>
      <c r="G235" s="108" t="s">
        <v>81</v>
      </c>
      <c r="H235" s="81">
        <v>4</v>
      </c>
      <c r="I235" s="81"/>
      <c r="J235" s="81"/>
      <c r="K235" s="82"/>
      <c r="L235" s="16"/>
      <c r="M235" s="83"/>
      <c r="N235" s="84"/>
      <c r="O235" s="85"/>
      <c r="P235" s="85"/>
      <c r="Q235" s="85"/>
      <c r="R235" s="85"/>
      <c r="S235" s="85"/>
      <c r="T235" s="86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R235" s="87"/>
      <c r="AT235" s="87"/>
      <c r="AU235" s="87"/>
      <c r="AY235" s="7"/>
      <c r="BE235" s="88"/>
      <c r="BF235" s="88"/>
      <c r="BG235" s="88"/>
      <c r="BH235" s="88"/>
      <c r="BI235" s="88"/>
      <c r="BJ235" s="7"/>
      <c r="BK235" s="88"/>
      <c r="BL235" s="7"/>
      <c r="BM235" s="87"/>
    </row>
    <row r="236" spans="1:65" s="2" customFormat="1" ht="24.6" customHeight="1">
      <c r="A236" s="95"/>
      <c r="B236" s="75"/>
      <c r="C236" s="76">
        <v>160</v>
      </c>
      <c r="D236" s="76"/>
      <c r="E236" s="77"/>
      <c r="F236" s="78" t="s">
        <v>111</v>
      </c>
      <c r="G236" s="108" t="s">
        <v>50</v>
      </c>
      <c r="H236" s="81">
        <v>30</v>
      </c>
      <c r="I236" s="81"/>
      <c r="J236" s="81"/>
      <c r="K236" s="82"/>
      <c r="L236" s="16"/>
      <c r="M236" s="83"/>
      <c r="N236" s="84"/>
      <c r="O236" s="85"/>
      <c r="P236" s="85"/>
      <c r="Q236" s="85"/>
      <c r="R236" s="85"/>
      <c r="S236" s="85"/>
      <c r="T236" s="86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R236" s="87"/>
      <c r="AT236" s="87"/>
      <c r="AU236" s="87"/>
      <c r="AY236" s="7"/>
      <c r="BE236" s="88"/>
      <c r="BF236" s="88"/>
      <c r="BG236" s="88"/>
      <c r="BH236" s="88"/>
      <c r="BI236" s="88"/>
      <c r="BJ236" s="7"/>
      <c r="BK236" s="88"/>
      <c r="BL236" s="7"/>
      <c r="BM236" s="87"/>
    </row>
    <row r="237" spans="1:65" s="2" customFormat="1" ht="24.6" customHeight="1">
      <c r="A237" s="95"/>
      <c r="B237" s="75"/>
      <c r="C237" s="76">
        <v>161</v>
      </c>
      <c r="D237" s="76"/>
      <c r="E237" s="77"/>
      <c r="F237" s="78" t="s">
        <v>112</v>
      </c>
      <c r="G237" s="108" t="s">
        <v>81</v>
      </c>
      <c r="H237" s="81">
        <v>1</v>
      </c>
      <c r="I237" s="81"/>
      <c r="J237" s="81"/>
      <c r="K237" s="82"/>
      <c r="L237" s="16"/>
      <c r="M237" s="83"/>
      <c r="N237" s="84"/>
      <c r="O237" s="85"/>
      <c r="P237" s="85"/>
      <c r="Q237" s="85"/>
      <c r="R237" s="85"/>
      <c r="S237" s="85"/>
      <c r="T237" s="86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R237" s="87"/>
      <c r="AT237" s="87"/>
      <c r="AU237" s="87"/>
      <c r="AY237" s="7"/>
      <c r="BE237" s="88"/>
      <c r="BF237" s="88"/>
      <c r="BG237" s="88"/>
      <c r="BH237" s="88"/>
      <c r="BI237" s="88"/>
      <c r="BJ237" s="7"/>
      <c r="BK237" s="88"/>
      <c r="BL237" s="7"/>
      <c r="BM237" s="87"/>
    </row>
    <row r="238" spans="1:65" s="2" customFormat="1" ht="24.6" customHeight="1">
      <c r="A238" s="95"/>
      <c r="B238" s="75"/>
      <c r="C238" s="76">
        <v>162</v>
      </c>
      <c r="D238" s="76"/>
      <c r="E238" s="77"/>
      <c r="F238" s="78"/>
      <c r="G238" s="108"/>
      <c r="H238" s="81"/>
      <c r="I238" s="81"/>
      <c r="J238" s="81"/>
      <c r="K238" s="82"/>
      <c r="L238" s="16"/>
      <c r="M238" s="83"/>
      <c r="N238" s="84"/>
      <c r="O238" s="85"/>
      <c r="P238" s="85"/>
      <c r="Q238" s="85"/>
      <c r="R238" s="85"/>
      <c r="S238" s="85"/>
      <c r="T238" s="86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R238" s="87"/>
      <c r="AT238" s="87"/>
      <c r="AU238" s="87"/>
      <c r="AY238" s="7"/>
      <c r="BE238" s="88"/>
      <c r="BF238" s="88"/>
      <c r="BG238" s="88"/>
      <c r="BH238" s="88"/>
      <c r="BI238" s="88"/>
      <c r="BJ238" s="7"/>
      <c r="BK238" s="88"/>
      <c r="BL238" s="7"/>
      <c r="BM238" s="87"/>
    </row>
    <row r="239" spans="1:65" s="2" customFormat="1" ht="24.6" customHeight="1">
      <c r="A239" s="95"/>
      <c r="B239" s="75"/>
      <c r="C239" s="76">
        <v>163</v>
      </c>
      <c r="D239" s="76"/>
      <c r="E239" s="77"/>
      <c r="F239" s="81" t="s">
        <v>88</v>
      </c>
      <c r="G239" s="79" t="s">
        <v>75</v>
      </c>
      <c r="H239" s="97" t="s">
        <v>75</v>
      </c>
      <c r="I239" s="81"/>
      <c r="J239" s="81"/>
      <c r="K239" s="82"/>
      <c r="L239" s="16"/>
      <c r="M239" s="83"/>
      <c r="N239" s="84"/>
      <c r="O239" s="85"/>
      <c r="P239" s="85"/>
      <c r="Q239" s="85"/>
      <c r="R239" s="85"/>
      <c r="S239" s="85"/>
      <c r="T239" s="86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R239" s="87"/>
      <c r="AT239" s="87"/>
      <c r="AU239" s="87"/>
      <c r="AY239" s="7"/>
      <c r="BE239" s="88"/>
      <c r="BF239" s="88"/>
      <c r="BG239" s="88"/>
      <c r="BH239" s="88"/>
      <c r="BI239" s="88"/>
      <c r="BJ239" s="7"/>
      <c r="BK239" s="88"/>
      <c r="BL239" s="7"/>
      <c r="BM239" s="87"/>
    </row>
    <row r="240" spans="1:65" s="2" customFormat="1" ht="24.6" customHeight="1">
      <c r="A240" s="95"/>
      <c r="B240" s="75"/>
      <c r="C240" s="76">
        <v>164</v>
      </c>
      <c r="D240" s="76"/>
      <c r="E240" s="77"/>
      <c r="F240" s="78" t="s">
        <v>90</v>
      </c>
      <c r="G240" s="79"/>
      <c r="H240" s="80"/>
      <c r="I240" s="81"/>
      <c r="J240" s="81"/>
      <c r="K240" s="82"/>
      <c r="L240" s="16"/>
      <c r="M240" s="83"/>
      <c r="N240" s="84"/>
      <c r="O240" s="85"/>
      <c r="P240" s="85"/>
      <c r="Q240" s="85"/>
      <c r="R240" s="85"/>
      <c r="S240" s="85"/>
      <c r="T240" s="86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R240" s="87"/>
      <c r="AT240" s="87"/>
      <c r="AU240" s="87"/>
      <c r="AY240" s="7"/>
      <c r="BE240" s="88"/>
      <c r="BF240" s="88"/>
      <c r="BG240" s="88"/>
      <c r="BH240" s="88"/>
      <c r="BI240" s="88"/>
      <c r="BJ240" s="7"/>
      <c r="BK240" s="88"/>
      <c r="BL240" s="7"/>
      <c r="BM240" s="87"/>
    </row>
    <row r="241" spans="1:65" s="2" customFormat="1" ht="24.6" customHeight="1">
      <c r="A241" s="95"/>
      <c r="B241" s="75"/>
      <c r="C241" s="76">
        <v>165</v>
      </c>
      <c r="D241" s="76"/>
      <c r="E241" s="65" t="s">
        <v>118</v>
      </c>
      <c r="F241" s="65" t="s">
        <v>119</v>
      </c>
      <c r="G241" s="71"/>
      <c r="H241" s="6"/>
      <c r="I241" s="6"/>
      <c r="J241" s="66"/>
      <c r="K241" s="82"/>
      <c r="L241" s="16"/>
      <c r="M241" s="83"/>
      <c r="N241" s="84"/>
      <c r="O241" s="85"/>
      <c r="P241" s="85"/>
      <c r="Q241" s="85"/>
      <c r="R241" s="85"/>
      <c r="S241" s="85"/>
      <c r="T241" s="86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R241" s="87"/>
      <c r="AT241" s="87"/>
      <c r="AU241" s="87"/>
      <c r="AY241" s="7"/>
      <c r="BE241" s="88"/>
      <c r="BF241" s="88"/>
      <c r="BG241" s="88"/>
      <c r="BH241" s="88"/>
      <c r="BI241" s="88"/>
      <c r="BJ241" s="7"/>
      <c r="BK241" s="88"/>
      <c r="BL241" s="7"/>
      <c r="BM241" s="87"/>
    </row>
    <row r="242" spans="1:65" s="2" customFormat="1" ht="24.6" customHeight="1">
      <c r="A242" s="95"/>
      <c r="B242" s="75"/>
      <c r="C242" s="76">
        <v>166</v>
      </c>
      <c r="D242" s="76"/>
      <c r="E242" s="77"/>
      <c r="F242" s="78" t="s">
        <v>120</v>
      </c>
      <c r="G242" s="79"/>
      <c r="H242" s="80"/>
      <c r="I242" s="81"/>
      <c r="J242" s="81"/>
      <c r="K242" s="82"/>
      <c r="L242" s="16"/>
      <c r="M242" s="83"/>
      <c r="N242" s="84"/>
      <c r="O242" s="85"/>
      <c r="P242" s="85"/>
      <c r="Q242" s="85"/>
      <c r="R242" s="85"/>
      <c r="S242" s="85"/>
      <c r="T242" s="86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R242" s="87"/>
      <c r="AT242" s="87"/>
      <c r="AU242" s="87"/>
      <c r="AY242" s="7"/>
      <c r="BE242" s="88"/>
      <c r="BF242" s="88"/>
      <c r="BG242" s="88"/>
      <c r="BH242" s="88"/>
      <c r="BI242" s="88"/>
      <c r="BJ242" s="7"/>
      <c r="BK242" s="88"/>
      <c r="BL242" s="7"/>
      <c r="BM242" s="87"/>
    </row>
    <row r="243" spans="1:65" s="2" customFormat="1" ht="21.75" customHeight="1">
      <c r="A243" s="1"/>
      <c r="B243" s="1"/>
      <c r="C243" s="1"/>
      <c r="D243" s="1"/>
      <c r="E243" s="1"/>
      <c r="F243" s="1"/>
      <c r="G243" s="98"/>
      <c r="H243" s="1"/>
      <c r="I243" s="1"/>
      <c r="J243" s="1"/>
      <c r="K243" s="82"/>
      <c r="L243" s="16"/>
      <c r="M243" s="83" t="s">
        <v>0</v>
      </c>
      <c r="N243" s="84" t="s">
        <v>15</v>
      </c>
      <c r="O243" s="85">
        <v>0</v>
      </c>
      <c r="P243" s="85" t="e">
        <f>O243*#REF!</f>
        <v>#REF!</v>
      </c>
      <c r="Q243" s="85">
        <v>0</v>
      </c>
      <c r="R243" s="85" t="e">
        <f>Q243*#REF!</f>
        <v>#REF!</v>
      </c>
      <c r="S243" s="85">
        <v>0</v>
      </c>
      <c r="T243" s="86" t="e">
        <f>S243*#REF!</f>
        <v>#REF!</v>
      </c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R243" s="87" t="s">
        <v>49</v>
      </c>
      <c r="AT243" s="87" t="s">
        <v>48</v>
      </c>
      <c r="AU243" s="87" t="s">
        <v>26</v>
      </c>
      <c r="AY243" s="7" t="s">
        <v>47</v>
      </c>
      <c r="BE243" s="88" t="e">
        <f>IF(N243="základní",#REF!,0)</f>
        <v>#REF!</v>
      </c>
      <c r="BF243" s="88">
        <f>IF(N243="snížená",#REF!,0)</f>
        <v>0</v>
      </c>
      <c r="BG243" s="88">
        <f>IF(N243="zákl. přenesená",#REF!,0)</f>
        <v>0</v>
      </c>
      <c r="BH243" s="88">
        <f>IF(N243="sníž. přenesená",#REF!,0)</f>
        <v>0</v>
      </c>
      <c r="BI243" s="88">
        <f>IF(N243="nulová",#REF!,0)</f>
        <v>0</v>
      </c>
      <c r="BJ243" s="7" t="s">
        <v>26</v>
      </c>
      <c r="BK243" s="88" t="e">
        <f>ROUND(#REF!*#REF!,2)</f>
        <v>#REF!</v>
      </c>
      <c r="BL243" s="7" t="s">
        <v>49</v>
      </c>
      <c r="BM243" s="87" t="s">
        <v>55</v>
      </c>
    </row>
    <row r="244" spans="1:65" s="2" customFormat="1" ht="21.75" customHeight="1">
      <c r="A244" s="1"/>
      <c r="B244" s="1"/>
      <c r="C244" s="1"/>
      <c r="D244" s="1"/>
      <c r="E244" s="1"/>
      <c r="F244" s="1"/>
      <c r="G244" s="98"/>
      <c r="H244" s="1"/>
      <c r="I244" s="1"/>
      <c r="J244" s="1"/>
      <c r="K244" s="82"/>
      <c r="L244" s="16"/>
      <c r="M244" s="83" t="s">
        <v>0</v>
      </c>
      <c r="N244" s="84" t="s">
        <v>15</v>
      </c>
      <c r="O244" s="85">
        <v>0</v>
      </c>
      <c r="P244" s="85" t="e">
        <f>O244*#REF!</f>
        <v>#REF!</v>
      </c>
      <c r="Q244" s="85">
        <v>0</v>
      </c>
      <c r="R244" s="85" t="e">
        <f>Q244*#REF!</f>
        <v>#REF!</v>
      </c>
      <c r="S244" s="85">
        <v>0</v>
      </c>
      <c r="T244" s="86" t="e">
        <f>S244*#REF!</f>
        <v>#REF!</v>
      </c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R244" s="87" t="s">
        <v>49</v>
      </c>
      <c r="AT244" s="87" t="s">
        <v>48</v>
      </c>
      <c r="AU244" s="87" t="s">
        <v>26</v>
      </c>
      <c r="AY244" s="7" t="s">
        <v>47</v>
      </c>
      <c r="BE244" s="88" t="e">
        <f>IF(N244="základní",#REF!,0)</f>
        <v>#REF!</v>
      </c>
      <c r="BF244" s="88">
        <f>IF(N244="snížená",#REF!,0)</f>
        <v>0</v>
      </c>
      <c r="BG244" s="88">
        <f>IF(N244="zákl. přenesená",#REF!,0)</f>
        <v>0</v>
      </c>
      <c r="BH244" s="88">
        <f>IF(N244="sníž. přenesená",#REF!,0)</f>
        <v>0</v>
      </c>
      <c r="BI244" s="88">
        <f>IF(N244="nulová",#REF!,0)</f>
        <v>0</v>
      </c>
      <c r="BJ244" s="7" t="s">
        <v>26</v>
      </c>
      <c r="BK244" s="88" t="e">
        <f>ROUND(#REF!*#REF!,2)</f>
        <v>#REF!</v>
      </c>
      <c r="BL244" s="7" t="s">
        <v>49</v>
      </c>
      <c r="BM244" s="87" t="s">
        <v>56</v>
      </c>
    </row>
    <row r="245" spans="1:65" s="2" customFormat="1" ht="16.5" customHeight="1">
      <c r="A245" s="1"/>
      <c r="B245" s="1"/>
      <c r="C245" s="1"/>
      <c r="D245" s="1"/>
      <c r="E245" s="1"/>
      <c r="F245" s="1"/>
      <c r="G245" s="98"/>
      <c r="H245" s="1"/>
      <c r="I245" s="1"/>
      <c r="J245" s="1"/>
      <c r="K245" s="82"/>
      <c r="L245" s="16"/>
      <c r="M245" s="83" t="s">
        <v>0</v>
      </c>
      <c r="N245" s="84" t="s">
        <v>15</v>
      </c>
      <c r="O245" s="85">
        <v>0</v>
      </c>
      <c r="P245" s="85" t="e">
        <f>O245*#REF!</f>
        <v>#REF!</v>
      </c>
      <c r="Q245" s="85">
        <v>0</v>
      </c>
      <c r="R245" s="85" t="e">
        <f>Q245*#REF!</f>
        <v>#REF!</v>
      </c>
      <c r="S245" s="85">
        <v>0</v>
      </c>
      <c r="T245" s="86" t="e">
        <f>S245*#REF!</f>
        <v>#REF!</v>
      </c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R245" s="87" t="s">
        <v>49</v>
      </c>
      <c r="AT245" s="87" t="s">
        <v>48</v>
      </c>
      <c r="AU245" s="87" t="s">
        <v>26</v>
      </c>
      <c r="AY245" s="7" t="s">
        <v>47</v>
      </c>
      <c r="BE245" s="88" t="e">
        <f>IF(N245="základní",#REF!,0)</f>
        <v>#REF!</v>
      </c>
      <c r="BF245" s="88">
        <f>IF(N245="snížená",#REF!,0)</f>
        <v>0</v>
      </c>
      <c r="BG245" s="88">
        <f>IF(N245="zákl. přenesená",#REF!,0)</f>
        <v>0</v>
      </c>
      <c r="BH245" s="88">
        <f>IF(N245="sníž. přenesená",#REF!,0)</f>
        <v>0</v>
      </c>
      <c r="BI245" s="88">
        <f>IF(N245="nulová",#REF!,0)</f>
        <v>0</v>
      </c>
      <c r="BJ245" s="7" t="s">
        <v>26</v>
      </c>
      <c r="BK245" s="88" t="e">
        <f>ROUND(#REF!*#REF!,2)</f>
        <v>#REF!</v>
      </c>
      <c r="BL245" s="7" t="s">
        <v>49</v>
      </c>
      <c r="BM245" s="87" t="s">
        <v>57</v>
      </c>
    </row>
    <row r="246" spans="1:65" s="2" customFormat="1" ht="16.5" customHeight="1">
      <c r="A246" s="1"/>
      <c r="B246" s="1"/>
      <c r="C246" s="1"/>
      <c r="D246" s="1"/>
      <c r="E246" s="1"/>
      <c r="F246" s="1"/>
      <c r="G246" s="98"/>
      <c r="H246" s="1"/>
      <c r="I246" s="1"/>
      <c r="J246" s="1"/>
      <c r="K246" s="82"/>
      <c r="L246" s="16"/>
      <c r="M246" s="83" t="s">
        <v>0</v>
      </c>
      <c r="N246" s="84" t="s">
        <v>15</v>
      </c>
      <c r="O246" s="85">
        <v>0</v>
      </c>
      <c r="P246" s="85" t="e">
        <f>O246*#REF!</f>
        <v>#REF!</v>
      </c>
      <c r="Q246" s="85">
        <v>0</v>
      </c>
      <c r="R246" s="85" t="e">
        <f>Q246*#REF!</f>
        <v>#REF!</v>
      </c>
      <c r="S246" s="85">
        <v>0</v>
      </c>
      <c r="T246" s="86" t="e">
        <f>S246*#REF!</f>
        <v>#REF!</v>
      </c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R246" s="87" t="s">
        <v>49</v>
      </c>
      <c r="AT246" s="87" t="s">
        <v>48</v>
      </c>
      <c r="AU246" s="87" t="s">
        <v>26</v>
      </c>
      <c r="AY246" s="7" t="s">
        <v>47</v>
      </c>
      <c r="BE246" s="88" t="e">
        <f>IF(N246="základní",#REF!,0)</f>
        <v>#REF!</v>
      </c>
      <c r="BF246" s="88">
        <f>IF(N246="snížená",#REF!,0)</f>
        <v>0</v>
      </c>
      <c r="BG246" s="88">
        <f>IF(N246="zákl. přenesená",#REF!,0)</f>
        <v>0</v>
      </c>
      <c r="BH246" s="88">
        <f>IF(N246="sníž. přenesená",#REF!,0)</f>
        <v>0</v>
      </c>
      <c r="BI246" s="88">
        <f>IF(N246="nulová",#REF!,0)</f>
        <v>0</v>
      </c>
      <c r="BJ246" s="7" t="s">
        <v>26</v>
      </c>
      <c r="BK246" s="88" t="e">
        <f>ROUND(#REF!*#REF!,2)</f>
        <v>#REF!</v>
      </c>
      <c r="BL246" s="7" t="s">
        <v>49</v>
      </c>
      <c r="BM246" s="87" t="s">
        <v>58</v>
      </c>
    </row>
    <row r="247" spans="1:65" s="2" customFormat="1" ht="24.2" customHeight="1">
      <c r="A247" s="1"/>
      <c r="B247" s="1"/>
      <c r="C247" s="1"/>
      <c r="D247" s="1"/>
      <c r="E247" s="1"/>
      <c r="F247" s="1"/>
      <c r="G247" s="98"/>
      <c r="H247" s="1"/>
      <c r="I247" s="1"/>
      <c r="J247" s="1"/>
      <c r="K247" s="82"/>
      <c r="L247" s="16"/>
      <c r="M247" s="83" t="s">
        <v>0</v>
      </c>
      <c r="N247" s="84" t="s">
        <v>15</v>
      </c>
      <c r="O247" s="85">
        <v>0</v>
      </c>
      <c r="P247" s="85" t="e">
        <f>O247*#REF!</f>
        <v>#REF!</v>
      </c>
      <c r="Q247" s="85">
        <v>0</v>
      </c>
      <c r="R247" s="85" t="e">
        <f>Q247*#REF!</f>
        <v>#REF!</v>
      </c>
      <c r="S247" s="85">
        <v>0</v>
      </c>
      <c r="T247" s="86" t="e">
        <f>S247*#REF!</f>
        <v>#REF!</v>
      </c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R247" s="87" t="s">
        <v>49</v>
      </c>
      <c r="AT247" s="87" t="s">
        <v>48</v>
      </c>
      <c r="AU247" s="87" t="s">
        <v>26</v>
      </c>
      <c r="AY247" s="7" t="s">
        <v>47</v>
      </c>
      <c r="BE247" s="88" t="e">
        <f>IF(N247="základní",#REF!,0)</f>
        <v>#REF!</v>
      </c>
      <c r="BF247" s="88">
        <f>IF(N247="snížená",#REF!,0)</f>
        <v>0</v>
      </c>
      <c r="BG247" s="88">
        <f>IF(N247="zákl. přenesená",#REF!,0)</f>
        <v>0</v>
      </c>
      <c r="BH247" s="88">
        <f>IF(N247="sníž. přenesená",#REF!,0)</f>
        <v>0</v>
      </c>
      <c r="BI247" s="88">
        <f>IF(N247="nulová",#REF!,0)</f>
        <v>0</v>
      </c>
      <c r="BJ247" s="7" t="s">
        <v>26</v>
      </c>
      <c r="BK247" s="88" t="e">
        <f>ROUND(#REF!*#REF!,2)</f>
        <v>#REF!</v>
      </c>
      <c r="BL247" s="7" t="s">
        <v>49</v>
      </c>
      <c r="BM247" s="87" t="s">
        <v>59</v>
      </c>
    </row>
    <row r="248" spans="1:65" s="2" customFormat="1" ht="33" customHeight="1">
      <c r="A248" s="1"/>
      <c r="B248" s="1"/>
      <c r="C248" s="1"/>
      <c r="D248" s="1"/>
      <c r="E248" s="1"/>
      <c r="F248" s="1"/>
      <c r="G248" s="98"/>
      <c r="H248" s="1"/>
      <c r="I248" s="1"/>
      <c r="J248" s="1"/>
      <c r="K248" s="82"/>
      <c r="L248" s="16"/>
      <c r="M248" s="83" t="s">
        <v>0</v>
      </c>
      <c r="N248" s="84" t="s">
        <v>15</v>
      </c>
      <c r="O248" s="85">
        <v>0</v>
      </c>
      <c r="P248" s="85" t="e">
        <f>O248*#REF!</f>
        <v>#REF!</v>
      </c>
      <c r="Q248" s="85">
        <v>0</v>
      </c>
      <c r="R248" s="85" t="e">
        <f>Q248*#REF!</f>
        <v>#REF!</v>
      </c>
      <c r="S248" s="85">
        <v>0</v>
      </c>
      <c r="T248" s="86" t="e">
        <f>S248*#REF!</f>
        <v>#REF!</v>
      </c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R248" s="87" t="s">
        <v>49</v>
      </c>
      <c r="AT248" s="87" t="s">
        <v>48</v>
      </c>
      <c r="AU248" s="87" t="s">
        <v>26</v>
      </c>
      <c r="AY248" s="7" t="s">
        <v>47</v>
      </c>
      <c r="BE248" s="88" t="e">
        <f>IF(N248="základní",#REF!,0)</f>
        <v>#REF!</v>
      </c>
      <c r="BF248" s="88">
        <f>IF(N248="snížená",#REF!,0)</f>
        <v>0</v>
      </c>
      <c r="BG248" s="88">
        <f>IF(N248="zákl. přenesená",#REF!,0)</f>
        <v>0</v>
      </c>
      <c r="BH248" s="88">
        <f>IF(N248="sníž. přenesená",#REF!,0)</f>
        <v>0</v>
      </c>
      <c r="BI248" s="88">
        <f>IF(N248="nulová",#REF!,0)</f>
        <v>0</v>
      </c>
      <c r="BJ248" s="7" t="s">
        <v>26</v>
      </c>
      <c r="BK248" s="88" t="e">
        <f>ROUND(#REF!*#REF!,2)</f>
        <v>#REF!</v>
      </c>
      <c r="BL248" s="7" t="s">
        <v>49</v>
      </c>
      <c r="BM248" s="87" t="s">
        <v>60</v>
      </c>
    </row>
  </sheetData>
  <autoFilter ref="C71:K248"/>
  <mergeCells count="8">
    <mergeCell ref="E43:H43"/>
    <mergeCell ref="E64:H64"/>
    <mergeCell ref="E66:H66"/>
    <mergeCell ref="L2:V2"/>
    <mergeCell ref="E7:H7"/>
    <mergeCell ref="E9:H9"/>
    <mergeCell ref="E41:H41"/>
    <mergeCell ref="E45:F4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90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Klus</dc:creator>
  <cp:keywords/>
  <dc:description/>
  <cp:lastModifiedBy>Tomášová Drahomíra</cp:lastModifiedBy>
  <cp:lastPrinted>2022-08-26T14:03:19Z</cp:lastPrinted>
  <dcterms:created xsi:type="dcterms:W3CDTF">2022-02-04T08:32:04Z</dcterms:created>
  <dcterms:modified xsi:type="dcterms:W3CDTF">2022-11-08T13:44:28Z</dcterms:modified>
  <cp:category/>
  <cp:version/>
  <cp:contentType/>
  <cp:contentStatus/>
</cp:coreProperties>
</file>