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58A-2023 - Oprava havari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'058A-2023 - Oprava havari...'!$C$128:$K$435</definedName>
    <definedName name="_xlnm.Print_Area" localSheetId="1">'058A-2023 - Oprava havari...'!$C$4:$J$76,'058A-2023 - Oprava havari...'!$C$82:$J$112,'058A-2023 - Oprava havari...'!$C$118:$J$435</definedName>
    <definedName name="_xlnm.Print_Titles" localSheetId="1">'058A-2023 - Oprava havari...'!$128:$128</definedName>
    <definedName name="_xlnm.Print_Area" localSheetId="2">'Seznam figur'!$C$4:$G$35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434"/>
  <c r="BH434"/>
  <c r="BG434"/>
  <c r="BF434"/>
  <c r="T434"/>
  <c r="T433"/>
  <c r="R434"/>
  <c r="R433"/>
  <c r="P434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398"/>
  <c r="BH398"/>
  <c r="BG398"/>
  <c r="BF398"/>
  <c r="T398"/>
  <c r="T397"/>
  <c r="R398"/>
  <c r="R397"/>
  <c r="P398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135"/>
  <c r="BK232"/>
  <c r="J200"/>
  <c r="J369"/>
  <c r="J310"/>
  <c r="J237"/>
  <c r="BK393"/>
  <c r="BK207"/>
  <c r="J275"/>
  <c r="J330"/>
  <c r="BK330"/>
  <c r="J165"/>
  <c r="BK211"/>
  <c r="BK138"/>
  <c r="BK380"/>
  <c r="BK275"/>
  <c r="J150"/>
  <c r="BK230"/>
  <c r="J228"/>
  <c r="J431"/>
  <c r="BK251"/>
  <c r="BK398"/>
  <c r="J422"/>
  <c r="J224"/>
  <c r="J263"/>
  <c r="J356"/>
  <c r="BK367"/>
  <c r="J143"/>
  <c r="J361"/>
  <c r="J376"/>
  <c r="BK348"/>
  <c r="J186"/>
  <c r="BK172"/>
  <c r="J295"/>
  <c r="J312"/>
  <c r="J282"/>
  <c r="J298"/>
  <c r="J182"/>
  <c r="J408"/>
  <c r="BK341"/>
  <c r="J241"/>
  <c r="J359"/>
  <c r="BK414"/>
  <c r="J251"/>
  <c r="BK285"/>
  <c r="J317"/>
  <c i="1" r="AS94"/>
  <c i="2" r="BK163"/>
  <c r="BK406"/>
  <c r="BK237"/>
  <c r="J306"/>
  <c r="J272"/>
  <c r="J341"/>
  <c r="BK378"/>
  <c r="J172"/>
  <c r="J426"/>
  <c r="BK228"/>
  <c r="BK157"/>
  <c r="J211"/>
  <c r="BK224"/>
  <c r="J374"/>
  <c r="BK289"/>
  <c r="J338"/>
  <c r="BK391"/>
  <c r="BK140"/>
  <c r="J429"/>
  <c r="J333"/>
  <c r="BK272"/>
  <c r="J371"/>
  <c r="J167"/>
  <c r="BK146"/>
  <c r="J204"/>
  <c r="J406"/>
  <c r="BK241"/>
  <c r="BK361"/>
  <c r="J393"/>
  <c r="BK389"/>
  <c r="BK359"/>
  <c r="BK200"/>
  <c r="BK395"/>
  <c r="BK186"/>
  <c r="BK369"/>
  <c r="J344"/>
  <c r="J302"/>
  <c r="BK408"/>
  <c r="BK143"/>
  <c r="BK258"/>
  <c r="BK270"/>
  <c r="BK374"/>
  <c r="BK371"/>
  <c r="BK317"/>
  <c r="J175"/>
  <c r="J258"/>
  <c r="J132"/>
  <c r="BK167"/>
  <c r="J380"/>
  <c r="J416"/>
  <c r="J260"/>
  <c r="J315"/>
  <c r="J243"/>
  <c r="BK333"/>
  <c r="BK376"/>
  <c r="J383"/>
  <c r="J138"/>
  <c r="BK165"/>
  <c r="BK132"/>
  <c r="J289"/>
  <c r="J348"/>
  <c r="BK422"/>
  <c r="BK356"/>
  <c r="J391"/>
  <c r="J418"/>
  <c r="J412"/>
  <c r="J292"/>
  <c r="BK383"/>
  <c r="BK410"/>
  <c r="BK306"/>
  <c r="BK338"/>
  <c r="J367"/>
  <c r="BK278"/>
  <c r="J163"/>
  <c r="J170"/>
  <c r="J278"/>
  <c r="BK282"/>
  <c r="J254"/>
  <c r="BK150"/>
  <c r="BK302"/>
  <c r="J157"/>
  <c r="J389"/>
  <c r="J177"/>
  <c r="J159"/>
  <c r="BK426"/>
  <c r="BK268"/>
  <c r="BK243"/>
  <c r="BK175"/>
  <c r="BK412"/>
  <c r="BK292"/>
  <c r="J414"/>
  <c r="J230"/>
  <c r="BK179"/>
  <c r="J285"/>
  <c r="BK234"/>
  <c r="J232"/>
  <c r="BK298"/>
  <c r="BK431"/>
  <c r="BK159"/>
  <c r="BK328"/>
  <c r="BK315"/>
  <c r="BK148"/>
  <c r="J179"/>
  <c r="BK344"/>
  <c r="J146"/>
  <c r="J234"/>
  <c r="BK204"/>
  <c r="J140"/>
  <c r="BK254"/>
  <c r="J148"/>
  <c r="BK177"/>
  <c r="BK263"/>
  <c r="J424"/>
  <c r="BK424"/>
  <c r="BK418"/>
  <c r="J395"/>
  <c r="BK434"/>
  <c r="J410"/>
  <c r="BK260"/>
  <c r="J326"/>
  <c r="BK312"/>
  <c r="J328"/>
  <c r="J270"/>
  <c r="J268"/>
  <c r="BK310"/>
  <c r="J364"/>
  <c r="J398"/>
  <c r="BK429"/>
  <c r="BK182"/>
  <c r="BK295"/>
  <c r="J207"/>
  <c r="BK170"/>
  <c r="J434"/>
  <c r="BK364"/>
  <c r="J135"/>
  <c r="BK416"/>
  <c r="BK326"/>
  <c r="J378"/>
  <c l="1" r="T162"/>
  <c r="P185"/>
  <c r="R162"/>
  <c r="P366"/>
  <c r="R131"/>
  <c r="R130"/>
  <c r="BK382"/>
  <c r="J382"/>
  <c r="J105"/>
  <c r="BK131"/>
  <c r="P358"/>
  <c r="R373"/>
  <c r="BK162"/>
  <c r="J162"/>
  <c r="J97"/>
  <c r="BK332"/>
  <c r="J332"/>
  <c r="J101"/>
  <c r="BK366"/>
  <c r="J366"/>
  <c r="J103"/>
  <c r="T382"/>
  <c r="R421"/>
  <c r="BK185"/>
  <c r="J185"/>
  <c r="J100"/>
  <c r="BK358"/>
  <c r="J358"/>
  <c r="J102"/>
  <c r="R366"/>
  <c r="T405"/>
  <c r="P421"/>
  <c r="T185"/>
  <c r="T184"/>
  <c r="BK373"/>
  <c r="J373"/>
  <c r="J104"/>
  <c r="BK405"/>
  <c r="J405"/>
  <c r="J107"/>
  <c r="R428"/>
  <c r="T131"/>
  <c r="T130"/>
  <c r="T358"/>
  <c r="P382"/>
  <c r="T428"/>
  <c r="R185"/>
  <c r="R358"/>
  <c r="T366"/>
  <c r="P405"/>
  <c r="R332"/>
  <c r="R382"/>
  <c r="BK428"/>
  <c r="J428"/>
  <c r="J110"/>
  <c r="P131"/>
  <c r="T332"/>
  <c r="P373"/>
  <c r="R405"/>
  <c r="T421"/>
  <c r="T420"/>
  <c r="P162"/>
  <c r="P332"/>
  <c r="T373"/>
  <c r="BK421"/>
  <c r="J421"/>
  <c r="J109"/>
  <c r="P428"/>
  <c r="BK397"/>
  <c r="J397"/>
  <c r="J106"/>
  <c r="BK433"/>
  <c r="J433"/>
  <c r="J111"/>
  <c r="BK181"/>
  <c r="J181"/>
  <c r="J98"/>
  <c r="F126"/>
  <c r="BE232"/>
  <c r="BE312"/>
  <c r="BE393"/>
  <c r="BE177"/>
  <c r="BE224"/>
  <c r="BE268"/>
  <c r="BE292"/>
  <c r="BE310"/>
  <c r="BE359"/>
  <c r="J123"/>
  <c r="BE186"/>
  <c r="BE234"/>
  <c r="BE237"/>
  <c r="BE275"/>
  <c r="BE285"/>
  <c r="BE361"/>
  <c r="BE143"/>
  <c r="BE157"/>
  <c r="BE167"/>
  <c r="BE182"/>
  <c r="BE241"/>
  <c r="BE383"/>
  <c r="BE391"/>
  <c r="BE230"/>
  <c r="BE272"/>
  <c r="BE380"/>
  <c r="BE434"/>
  <c r="BE132"/>
  <c r="BE159"/>
  <c r="BE243"/>
  <c r="BE289"/>
  <c r="BE341"/>
  <c r="BE398"/>
  <c r="BE416"/>
  <c r="BE422"/>
  <c r="BE424"/>
  <c r="BE170"/>
  <c r="BE270"/>
  <c r="BE282"/>
  <c r="BE306"/>
  <c r="BE376"/>
  <c r="BE414"/>
  <c r="BE175"/>
  <c r="BE254"/>
  <c r="BE260"/>
  <c r="BE333"/>
  <c r="BE348"/>
  <c r="BE367"/>
  <c r="BE374"/>
  <c r="BE406"/>
  <c r="BE146"/>
  <c r="BE163"/>
  <c r="BE211"/>
  <c r="BE148"/>
  <c r="BE389"/>
  <c r="BE408"/>
  <c r="BE410"/>
  <c r="BE412"/>
  <c r="BE418"/>
  <c r="BE426"/>
  <c r="BE429"/>
  <c r="BE431"/>
  <c r="BE140"/>
  <c r="BE258"/>
  <c r="BE298"/>
  <c r="BE326"/>
  <c r="BE378"/>
  <c r="BE150"/>
  <c r="BE328"/>
  <c r="BE356"/>
  <c r="BE135"/>
  <c r="BE179"/>
  <c r="BE204"/>
  <c r="BE295"/>
  <c r="BE315"/>
  <c r="BE344"/>
  <c r="BE395"/>
  <c r="BE207"/>
  <c r="BE369"/>
  <c r="BE165"/>
  <c r="BE172"/>
  <c r="BE200"/>
  <c r="BE263"/>
  <c r="BE278"/>
  <c r="BE302"/>
  <c r="BE317"/>
  <c r="BE330"/>
  <c r="BE338"/>
  <c r="BE371"/>
  <c r="BE138"/>
  <c r="BE228"/>
  <c r="BE251"/>
  <c r="BE364"/>
  <c r="F32"/>
  <c i="1" r="BA95"/>
  <c r="BA94"/>
  <c r="W30"/>
  <c i="2" r="J32"/>
  <c i="1" r="AW95"/>
  <c i="2" r="F33"/>
  <c i="1" r="BB95"/>
  <c r="BB94"/>
  <c r="W31"/>
  <c i="2" r="F34"/>
  <c i="1" r="BC95"/>
  <c r="BC94"/>
  <c r="W32"/>
  <c i="2" r="F35"/>
  <c i="1" r="BD95"/>
  <c r="BD94"/>
  <c r="W33"/>
  <c i="2" l="1" r="P420"/>
  <c r="R184"/>
  <c r="R420"/>
  <c r="BK130"/>
  <c r="J130"/>
  <c r="J95"/>
  <c r="P130"/>
  <c r="R129"/>
  <c r="P184"/>
  <c r="T129"/>
  <c r="J131"/>
  <c r="J96"/>
  <c r="BK184"/>
  <c r="J184"/>
  <c r="J99"/>
  <c r="BK420"/>
  <c r="J420"/>
  <c r="J108"/>
  <c i="1" r="AX94"/>
  <c r="AW94"/>
  <c r="AK30"/>
  <c r="AY94"/>
  <c i="2" r="F31"/>
  <c i="1" r="AZ95"/>
  <c r="AZ94"/>
  <c r="W29"/>
  <c i="2" r="J31"/>
  <c i="1" r="AV95"/>
  <c r="AT95"/>
  <c i="2" l="1" r="P129"/>
  <c i="1" r="AU95"/>
  <c i="2" r="BK129"/>
  <c r="J129"/>
  <c r="J94"/>
  <c i="1" r="AU94"/>
  <c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<sst xmlns="http://schemas.openxmlformats.org/spreadsheetml/2006/main">
  <si>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</si>
  <si>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</si>
  <si>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</si>
  <si>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</si>
  <si>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</si>
  <si>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{9e93c682-887f-4578-ba39-987a54c63ce9}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</si>
  <si>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</si>
  <si>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</si>
  <si>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</si>
  <si>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</si>
  <si>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</si>
  <si>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</si>
  <si>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</si>
  <si>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</si>
  <si>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058A/2023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</si>
  <si>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</si>
  <si>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</si>
  <si>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střechy Mateřské školy Praha 9 - Lehovec</t>
  </si>
  <si>
    <t>KSO:</t>
  </si>
  <si>
    <t>CC-CZ:</t>
  </si>
  <si>
    <t>Místo:</t>
  </si>
  <si>
    <t xml:space="preserve"> </t>
  </si>
  <si>
    <t>Datum:</t>
  </si>
  <si>
    <t>28.7.2023</t>
  </si>
  <si>
    <t>Zadavatel:</t>
  </si>
  <si>
    <t>IČ:</t>
  </si>
  <si>
    <t>00231312</t>
  </si>
  <si>
    <t xml:space="preserve"> Městská část Praha 14,Br.Venclíků 1073,Praha 14</t>
  </si>
  <si>
    <t>DIČ:</t>
  </si>
  <si>
    <t>CZ00231312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</si>
  <si>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</si>
  <si>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</si>
  <si>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</si>
  <si>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</si>
  <si>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</si>
  <si>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</si>
  <si>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</si>
  <si>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</si>
  <si>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</si>
  <si>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</si>
  <si>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</si>
  <si>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</si>
  <si>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</si>
  <si>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</si>
  <si>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</si>
  <si>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</si>
  <si>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</si>
  <si>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</si>
  <si>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</si>
  <si>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</si>
  <si>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</si>
  <si>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</si>
  <si>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</si>
  <si>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</si>
  <si>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</si>
  <si>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</si>
  <si>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</si>
  <si>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</si>
  <si>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</si>
  <si>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</si>
  <si>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</si>
  <si>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</si>
  <si>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</si>
  <si>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</si>
  <si>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</si>
  <si>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</si>
  <si>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</si>
  <si>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</si>
  <si>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</si>
  <si>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</si>
  <si>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</si>
  <si>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</si>
  <si>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</si>
  <si>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</si>
  <si>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</si>
  <si>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</si>
  <si>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</si>
  <si>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</si>
  <si>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</si>
  <si>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</si>
  <si>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</si>
  <si>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</si>
  <si>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</si>
  <si>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F0002</t>
  </si>
  <si>
    <t>Koruna atiky E4H.311</t>
  </si>
  <si>
    <t>m2</t>
  </si>
  <si>
    <t>789,614</t>
  </si>
  <si>
    <t>3</t>
  </si>
  <si>
    <t>2</t>
  </si>
  <si>
    <t>F0003</t>
  </si>
  <si>
    <t>Izolace atiky E4H.312</t>
  </si>
  <si>
    <t>89,3</t>
  </si>
  <si>
    <t>KRYCÍ LIST SOUPISU PRACÍ</t>
  </si>
  <si>
    <t>F0004</t>
  </si>
  <si>
    <t>DEK Střecha ST.2001C</t>
  </si>
  <si>
    <t>681,86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</si>
  <si>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</si>
  <si>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</si>
  <si>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</si>
  <si>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</si>
  <si>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</si>
  <si>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</si>
  <si>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</si>
  <si>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</si>
  <si>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</si>
  <si>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</si>
  <si>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</si>
  <si>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</si>
  <si>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</si>
  <si>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</si>
  <si>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</si>
  <si>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</si>
  <si>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</si>
  <si>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</si>
  <si>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</si>
  <si>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</si>
  <si>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</si>
  <si>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</si>
  <si>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</si>
  <si>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</si>
  <si>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</si>
  <si>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</si>
  <si>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</si>
  <si>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</si>
  <si>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</si>
  <si>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</si>
  <si>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</si>
  <si>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</si>
  <si>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</si>
  <si>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</si>
  <si>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</si>
  <si>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</si>
  <si>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</si>
  <si>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</si>
  <si>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</si>
  <si>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</si>
  <si>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</si>
  <si>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941321111</t>
  </si>
  <si>
    <t>Montáž lešení řadového modulového těžkého zatížení do 300 kg/m2 š od 0,9 do 1,2 m v do 10 m</t>
  </si>
  <si>
    <t>4</t>
  </si>
  <si>
    <t>417947412</t>
  </si>
  <si>
    <t>PP</t>
  </si>
  <si>
    <t>VV</t>
  </si>
  <si>
    <t>683</t>
  </si>
  <si>
    <t>941321211</t>
  </si>
  <si>
    <t>Příplatek k lešení řadovému modulovému těžkému š 1,2 m v přes 10 do 25 m za první a ZKD den použití</t>
  </si>
  <si>
    <t>-1788026128</t>
  </si>
  <si>
    <t>683,000*60</t>
  </si>
  <si>
    <t>941321811</t>
  </si>
  <si>
    <t>Demontáž lešení řadového modulového těžkého zatížení do 300 kg/m2 š od 0,9 do 1,2 m v do 10 m</t>
  </si>
  <si>
    <t>2045600999</t>
  </si>
  <si>
    <t>944611111</t>
  </si>
  <si>
    <t>Montáž ochranné plachty zavěšené na konstrukci lešení z textilie z umělých vláken</t>
  </si>
  <si>
    <t>-1221834180</t>
  </si>
  <si>
    <t>5</t>
  </si>
  <si>
    <t>944611211</t>
  </si>
  <si>
    <t>Montáž ochranné plachty Příplatek za první a každý další den použití plachty k ceně -1111</t>
  </si>
  <si>
    <t>-1422579243</t>
  </si>
  <si>
    <t>6</t>
  </si>
  <si>
    <t>944611811</t>
  </si>
  <si>
    <t>Demontáž ochranné plachty z textilie z umělých vláken</t>
  </si>
  <si>
    <t>174263662</t>
  </si>
  <si>
    <t>7</t>
  </si>
  <si>
    <t>945411111</t>
  </si>
  <si>
    <t>Výsuvná šplhací plošina motorová s jedním podvozkem a jedním stožárem v do 80 m</t>
  </si>
  <si>
    <t>den</t>
  </si>
  <si>
    <t>-1773085661</t>
  </si>
  <si>
    <t>8</t>
  </si>
  <si>
    <t>952901111</t>
  </si>
  <si>
    <t>Vyčištění budov nebo objektů před předáním do užívání budov bytové nebo občanské výstavby, světlé výšky podlaží do 4 m</t>
  </si>
  <si>
    <t>1827587318</t>
  </si>
  <si>
    <t>"střecha malá 1NP"25,48</t>
  </si>
  <si>
    <t>"střecha větší 1NP"103,2</t>
  </si>
  <si>
    <t>"střecha 2NP"562,72</t>
  </si>
  <si>
    <t xml:space="preserve">"odpočet zastřešení na střeše 2NP"-4,77*2 </t>
  </si>
  <si>
    <t>Součet</t>
  </si>
  <si>
    <t>993111111</t>
  </si>
  <si>
    <t>Dovoz a odvoz lešení řadového do 10 km včetně naložení a složení</t>
  </si>
  <si>
    <t>-1742159018</t>
  </si>
  <si>
    <t>10</t>
  </si>
  <si>
    <t>993111119</t>
  </si>
  <si>
    <t>Příplatek k ceně dovozu a odvozu lešení řadového ZKD 10 km přes 10 km</t>
  </si>
  <si>
    <t>-1288657105</t>
  </si>
  <si>
    <t>105,000*10</t>
  </si>
  <si>
    <t>997</t>
  </si>
  <si>
    <t>Přesun sutě</t>
  </si>
  <si>
    <t>11</t>
  </si>
  <si>
    <t>997013213</t>
  </si>
  <si>
    <t>Vnitrostaveništní doprava suti a vybouraných hmot pro budovy v přes 9 do 12 m ručně</t>
  </si>
  <si>
    <t>t</t>
  </si>
  <si>
    <t>1470341768</t>
  </si>
  <si>
    <t>12</t>
  </si>
  <si>
    <t>997013312</t>
  </si>
  <si>
    <t>Montáž a demontáž shozu suti v přes 10 do 20 m</t>
  </si>
  <si>
    <t>m</t>
  </si>
  <si>
    <t>-2106712908</t>
  </si>
  <si>
    <t>13</t>
  </si>
  <si>
    <t>997013322</t>
  </si>
  <si>
    <t>Příplatek k shozu suti v přes 10 do 20 m za první a ZKD den použití</t>
  </si>
  <si>
    <t>799450362</t>
  </si>
  <si>
    <t>16,000*20</t>
  </si>
  <si>
    <t>14</t>
  </si>
  <si>
    <t>997013501</t>
  </si>
  <si>
    <t>Odvoz suti a vybouraných hmot na skládku nebo meziskládku do 1 km se složením</t>
  </si>
  <si>
    <t>1877057547</t>
  </si>
  <si>
    <t>997013509</t>
  </si>
  <si>
    <t>Příplatek k odvozu suti a vybouraných hmot na skládku ZKD 1 km přes 1 km</t>
  </si>
  <si>
    <t>-1243441672</t>
  </si>
  <si>
    <t>94,989*20</t>
  </si>
  <si>
    <t>16</t>
  </si>
  <si>
    <t>997013645</t>
  </si>
  <si>
    <t>Poplatek za uložení na skládce (skládkovné) odpadu asfaltového bez dehtu kód odpadu 17 03 02</t>
  </si>
  <si>
    <t>1887225234</t>
  </si>
  <si>
    <t>17</t>
  </si>
  <si>
    <t>997013655</t>
  </si>
  <si>
    <t>Poplatek za uložení na skládce (skládkovné) zeminy a kamení kód odpadu 17 05 04</t>
  </si>
  <si>
    <t>1704704970</t>
  </si>
  <si>
    <t>18</t>
  </si>
  <si>
    <t>997013814</t>
  </si>
  <si>
    <t>Poplatek za uložení na skládce (skládkovné) stavebního odpadu izolací kód odpadu 17 06 04</t>
  </si>
  <si>
    <t>1616654231</t>
  </si>
  <si>
    <t>998</t>
  </si>
  <si>
    <t>19</t>
  </si>
  <si>
    <t>998017003</t>
  </si>
  <si>
    <t>Přesun hmot s omezením mechanizace pro budovy v přes 12 do 24 m</t>
  </si>
  <si>
    <t>406430459</t>
  </si>
  <si>
    <t>PSV</t>
  </si>
  <si>
    <t>Práce a dodávky PSV</t>
  </si>
  <si>
    <t>712</t>
  </si>
  <si>
    <t>Povlakové krytiny</t>
  </si>
  <si>
    <t>20</t>
  </si>
  <si>
    <t>712311101</t>
  </si>
  <si>
    <t>Provedení povlakové krytiny střech do 10° za studena lakem penetračním nebo asfaltovým</t>
  </si>
  <si>
    <t>1946224838</t>
  </si>
  <si>
    <t>Oživení stávající hydroizolace pro napojení nové</t>
  </si>
  <si>
    <t>Koruna atiky</t>
  </si>
  <si>
    <t>"atika š.0,54m" 143,24*0,54</t>
  </si>
  <si>
    <t>"atika š.0,38m"80,01*0,38</t>
  </si>
  <si>
    <t>Mezisoučet</t>
  </si>
  <si>
    <t>Plocha střech</t>
  </si>
  <si>
    <t>M</t>
  </si>
  <si>
    <t>DEK.2230101076</t>
  </si>
  <si>
    <t>DEKPRIMER (bal/25l)</t>
  </si>
  <si>
    <t>litr</t>
  </si>
  <si>
    <t>32</t>
  </si>
  <si>
    <t>-46375610</t>
  </si>
  <si>
    <t>výměra skladby*koeficient</t>
  </si>
  <si>
    <t>F0002*0,3</t>
  </si>
  <si>
    <t>22</t>
  </si>
  <si>
    <t>712341559</t>
  </si>
  <si>
    <t>Provedení povlakové krytiny střech do 10° pásy NAIP přitavením v plné ploše</t>
  </si>
  <si>
    <t>1120766054</t>
  </si>
  <si>
    <t>23</t>
  </si>
  <si>
    <t>DEK.1010151880</t>
  </si>
  <si>
    <t>GLASTEK 40 SPECIAL MINERAL (role/7,5m2)</t>
  </si>
  <si>
    <t>-1954273286</t>
  </si>
  <si>
    <t>F0002*1,15</t>
  </si>
  <si>
    <t>24</t>
  </si>
  <si>
    <t>712361705</t>
  </si>
  <si>
    <t>Provedení povlakové krytiny střech do 10° fólií lepenou se svařovanými spoji</t>
  </si>
  <si>
    <t>1745196133</t>
  </si>
  <si>
    <t>25</t>
  </si>
  <si>
    <t>28343012</t>
  </si>
  <si>
    <t>fólie hydroizolační střešní mPVC určená ke stabilizaci přitížením a do vegetačních střech tl 1,8mm</t>
  </si>
  <si>
    <t>262144</t>
  </si>
  <si>
    <t>1578207035</t>
  </si>
  <si>
    <t>789,616</t>
  </si>
  <si>
    <t>789,616*1,15 "Přepočtené koeficientem množství</t>
  </si>
  <si>
    <t>26</t>
  </si>
  <si>
    <t>712363352</t>
  </si>
  <si>
    <t>Povlakové krytiny střech do 10° z tvarovaných poplastovaných lišt délky 2 m koutová lišta vnitřní rš 100 mm</t>
  </si>
  <si>
    <t>-898351473</t>
  </si>
  <si>
    <t>27</t>
  </si>
  <si>
    <t>712363354</t>
  </si>
  <si>
    <t>Povlakové krytiny střech do 10° z tvarovaných poplastovaných lišt délky 2 m stěnová lišta vyhnutá rš 70 mm</t>
  </si>
  <si>
    <t>233059513</t>
  </si>
  <si>
    <t>28</t>
  </si>
  <si>
    <t>712363369</t>
  </si>
  <si>
    <t>Povlakové krytiny střech do 10° z tvarovaných poplastovaných lišt délky 2 m příklopná lišta rš 100 mm</t>
  </si>
  <si>
    <t>608475948</t>
  </si>
  <si>
    <t>29</t>
  </si>
  <si>
    <t>712391171</t>
  </si>
  <si>
    <t>Provedení povlakové krytiny střech do 10° podkladní textilní vrstvy</t>
  </si>
  <si>
    <t>1476160901</t>
  </si>
  <si>
    <t>30</t>
  </si>
  <si>
    <t>69311068</t>
  </si>
  <si>
    <t>geotextilie netkaná separační, ochranná, filtrační, drenážní PP 300g/m2</t>
  </si>
  <si>
    <t>1485979203</t>
  </si>
  <si>
    <t>F0002*1,05</t>
  </si>
  <si>
    <t>31</t>
  </si>
  <si>
    <t>712300854</t>
  </si>
  <si>
    <t>Demontáž lišt poplastovaných</t>
  </si>
  <si>
    <t>-1341089301</t>
  </si>
  <si>
    <t>712340833</t>
  </si>
  <si>
    <t>Odstranění povlakové krytiny střech do 10° z pásů NAIP přitavených v plné ploše třívrstvé</t>
  </si>
  <si>
    <t>-1076963618</t>
  </si>
  <si>
    <t xml:space="preserve">Počítáno jen 30%  (bude upřesněno dle skutečnosti)</t>
  </si>
  <si>
    <t>"střecha malá 1NP"7,64</t>
  </si>
  <si>
    <t>"střecha větší 1NP"30,96</t>
  </si>
  <si>
    <t>"střecha 2NP"168,81</t>
  </si>
  <si>
    <t>33</t>
  </si>
  <si>
    <t>711112001</t>
  </si>
  <si>
    <t>Provedení izolace proti zemní vlhkosti svislé za studena nátěrem penetračním</t>
  </si>
  <si>
    <t>433976737</t>
  </si>
  <si>
    <t>34</t>
  </si>
  <si>
    <t>894026458</t>
  </si>
  <si>
    <t>F0003*0,4</t>
  </si>
  <si>
    <t>35</t>
  </si>
  <si>
    <t>712391172</t>
  </si>
  <si>
    <t>Provedení povlakové krytiny střech do 10° ochranné textilní vrstvy</t>
  </si>
  <si>
    <t>-1226077045</t>
  </si>
  <si>
    <t>36</t>
  </si>
  <si>
    <t>69311082</t>
  </si>
  <si>
    <t>geotextilie netkaná separační, ochranná, filtrační, drenážní PP 500g/m2</t>
  </si>
  <si>
    <t>-2008338741</t>
  </si>
  <si>
    <t>829,095*1,1655 "Přepočtené koeficientem množství</t>
  </si>
  <si>
    <t>37</t>
  </si>
  <si>
    <t>712771201</t>
  </si>
  <si>
    <t>Provedení drenážní vrstvy vegetační střechy z kameniva tl do 100 mm sklon do 5°</t>
  </si>
  <si>
    <t>-521747720</t>
  </si>
  <si>
    <t>Doplnění kačírku 30% (bude upřesněno dle skutečnosti)</t>
  </si>
  <si>
    <t>240</t>
  </si>
  <si>
    <t>38</t>
  </si>
  <si>
    <t>58337401</t>
  </si>
  <si>
    <t>kamenivo dekorační (kačírek) frakce 8/16</t>
  </si>
  <si>
    <t>-1408802825</t>
  </si>
  <si>
    <t>39</t>
  </si>
  <si>
    <t>712771613</t>
  </si>
  <si>
    <t>Osazení ochranné kačírkové lišty navařením na hydroizolaci u vpustí</t>
  </si>
  <si>
    <t>-1655989741</t>
  </si>
  <si>
    <t>40</t>
  </si>
  <si>
    <t>69334020</t>
  </si>
  <si>
    <t>lišta kačírková Al výška 40-50mm</t>
  </si>
  <si>
    <t>-428382311</t>
  </si>
  <si>
    <t>15*1,02 "Přepočtené koeficientem množství</t>
  </si>
  <si>
    <t>41</t>
  </si>
  <si>
    <t>712831101</t>
  </si>
  <si>
    <t>Provedení povlakové krytiny vytažením na konstrukce pásy na sucho AIP, NAIP nebo tkaninou</t>
  </si>
  <si>
    <t>2047301401</t>
  </si>
  <si>
    <t>42</t>
  </si>
  <si>
    <t>1905012874</t>
  </si>
  <si>
    <t>F0003*1,05</t>
  </si>
  <si>
    <t>43</t>
  </si>
  <si>
    <t>712841559</t>
  </si>
  <si>
    <t>Provedení povlakové krytiny vytažením na konstrukce pásy přitavením NAIP</t>
  </si>
  <si>
    <t>-1502133356</t>
  </si>
  <si>
    <t>44</t>
  </si>
  <si>
    <t>2123134827</t>
  </si>
  <si>
    <t>F0003*1,2</t>
  </si>
  <si>
    <t>45</t>
  </si>
  <si>
    <t>712861705</t>
  </si>
  <si>
    <t>Provedení povlakové krytiny vytažením na konstrukce fólií lepenou se svařovanými spoji</t>
  </si>
  <si>
    <t>1868909960</t>
  </si>
  <si>
    <t>46</t>
  </si>
  <si>
    <t>28322012</t>
  </si>
  <si>
    <t>fólie hydroizolační střešní mPVC mechanicky kotvená tl 1,5mm šedá</t>
  </si>
  <si>
    <t>77982184</t>
  </si>
  <si>
    <t>89,3*1,05 "Přepočtené koeficientem množství</t>
  </si>
  <si>
    <t>47</t>
  </si>
  <si>
    <t>712341659</t>
  </si>
  <si>
    <t>Provedení povlakové krytiny střech do 10° pásy NAIP přitavením bodově</t>
  </si>
  <si>
    <t>-1954945638</t>
  </si>
  <si>
    <t>48</t>
  </si>
  <si>
    <t>DEK.1010301469</t>
  </si>
  <si>
    <t>GLASTEK AL 40 MINERAL (role/7,5m2)</t>
  </si>
  <si>
    <t>-2099709599</t>
  </si>
  <si>
    <t>F0004*1,15</t>
  </si>
  <si>
    <t>49</t>
  </si>
  <si>
    <t>712800843</t>
  </si>
  <si>
    <t>Odstranění povlakové krytiny svislých ploch od zbytkového asfaltového pásu odsekáním</t>
  </si>
  <si>
    <t>1392342808</t>
  </si>
  <si>
    <t>"svislá na atika"253*0,65</t>
  </si>
  <si>
    <t>50</t>
  </si>
  <si>
    <t>712840862</t>
  </si>
  <si>
    <t>Odstranění povlakové krytiny ze svislých ploch z pásů NAIP přitavených v plné ploše dvouvrstvé</t>
  </si>
  <si>
    <t>170075919</t>
  </si>
  <si>
    <t>"hydroizolace na atice"253*0,7</t>
  </si>
  <si>
    <t>51</t>
  </si>
  <si>
    <t>712961703</t>
  </si>
  <si>
    <t>Provedení povlakové krytiny zesílením spár fólií rš 330 mm přilepenou v plné ploše</t>
  </si>
  <si>
    <t>-1731331369</t>
  </si>
  <si>
    <t>52</t>
  </si>
  <si>
    <t>109364585</t>
  </si>
  <si>
    <t>180*0,37 "Přepočtené koeficientem množství</t>
  </si>
  <si>
    <t>53</t>
  </si>
  <si>
    <t>71296190</t>
  </si>
  <si>
    <t>Provedení údržby průniků povlakové krytiny vpustí, ventilací nebo komínů fólií přilepenou zplna</t>
  </si>
  <si>
    <t>kpl</t>
  </si>
  <si>
    <t>-546802943</t>
  </si>
  <si>
    <t>54</t>
  </si>
  <si>
    <t>712990813</t>
  </si>
  <si>
    <t>Odstranění povlakové krytiny střech do 10° násypu nebo nánosu tl přes 50 do 100 mm</t>
  </si>
  <si>
    <t>36979816</t>
  </si>
  <si>
    <t>Přemístění dle posudku po střeše pro další použití 2x</t>
  </si>
  <si>
    <t xml:space="preserve">Kačírek </t>
  </si>
  <si>
    <t>"střecha malá 1NP"25,48*2</t>
  </si>
  <si>
    <t>"střecha větší 1NP"103,2*2</t>
  </si>
  <si>
    <t>"střecha 2NP"562,72*2</t>
  </si>
  <si>
    <t>55</t>
  </si>
  <si>
    <t>712998005</t>
  </si>
  <si>
    <t>Montáž atikového chrliče z PVC DN 125</t>
  </si>
  <si>
    <t>kus</t>
  </si>
  <si>
    <t>-406305491</t>
  </si>
  <si>
    <t>56</t>
  </si>
  <si>
    <t>28342471</t>
  </si>
  <si>
    <t>chrlič atikový DN 125 s manžetou pro hydroizolaci z PVC-P</t>
  </si>
  <si>
    <t>-746882363</t>
  </si>
  <si>
    <t>57</t>
  </si>
  <si>
    <t>998712202</t>
  </si>
  <si>
    <t>Přesun hmot procentní pro krytiny povlakové v objektech v přes 6 do 12 m</t>
  </si>
  <si>
    <t>%</t>
  </si>
  <si>
    <t>2086306726</t>
  </si>
  <si>
    <t>713</t>
  </si>
  <si>
    <t>Izolace tepelné</t>
  </si>
  <si>
    <t>58</t>
  </si>
  <si>
    <t>713131143</t>
  </si>
  <si>
    <t>Montáž izolace tepelné stěn a základů lepením celoplošně v kombinaci s mechanickým kotvením rohoží, pásů, dílců, desek</t>
  </si>
  <si>
    <t>-1911669424</t>
  </si>
  <si>
    <t>Atika bok</t>
  </si>
  <si>
    <t>"atika bok v0,4"223,25*0,4</t>
  </si>
  <si>
    <t>59</t>
  </si>
  <si>
    <t>28375912</t>
  </si>
  <si>
    <t>deska EPS 150 pro konstrukce s vysokým zatížením λ=0,035 tl 80mm</t>
  </si>
  <si>
    <t>-1769841633</t>
  </si>
  <si>
    <t>60</t>
  </si>
  <si>
    <t>713141311</t>
  </si>
  <si>
    <t>Montáž izolace tepelné střech plochých kladené volně, spádová vrstva</t>
  </si>
  <si>
    <t>1737731874</t>
  </si>
  <si>
    <t>61</t>
  </si>
  <si>
    <t>28376141</t>
  </si>
  <si>
    <t>klín izolační EPS 100 spád do 5%</t>
  </si>
  <si>
    <t>m3</t>
  </si>
  <si>
    <t>584522410</t>
  </si>
  <si>
    <t>F0004*0,153</t>
  </si>
  <si>
    <t>62</t>
  </si>
  <si>
    <t>713140822</t>
  </si>
  <si>
    <t>Odstranění tepelné izolace střech nadstřešní volně kladené z polystyrenu nasáklého vodou tl do 100 mm</t>
  </si>
  <si>
    <t>-1290366993</t>
  </si>
  <si>
    <t xml:space="preserve">Vrstva na asfaltové hydroizolaci </t>
  </si>
  <si>
    <t>63</t>
  </si>
  <si>
    <t>998713202</t>
  </si>
  <si>
    <t>Přesun hmot procentní pro izolace tepelné v objektech v přes 6 do 12 m</t>
  </si>
  <si>
    <t>616508416</t>
  </si>
  <si>
    <t>721</t>
  </si>
  <si>
    <t>Zdravotechnika - vnitřní kanalizace</t>
  </si>
  <si>
    <t>64</t>
  </si>
  <si>
    <t>721210823</t>
  </si>
  <si>
    <t>Demontáž vpustí střešních DN 125</t>
  </si>
  <si>
    <t>-824254563</t>
  </si>
  <si>
    <t>65</t>
  </si>
  <si>
    <t>721233213</t>
  </si>
  <si>
    <t>Střešní vtok polypropylen PP pro pochůzné střechy svislý odtok DN 125</t>
  </si>
  <si>
    <t>-45051341</t>
  </si>
  <si>
    <t>4,000*2</t>
  </si>
  <si>
    <t>66</t>
  </si>
  <si>
    <t>998721203</t>
  </si>
  <si>
    <t>Přesun hmot procentní pro vnitřní kanalizace v objektech v přes 12 do 24 m</t>
  </si>
  <si>
    <t>-1815089617</t>
  </si>
  <si>
    <t>741</t>
  </si>
  <si>
    <t>Elektroinstalace - silnoproud</t>
  </si>
  <si>
    <t>67</t>
  </si>
  <si>
    <t>955010030.1</t>
  </si>
  <si>
    <t>Nová hromosvodová soustava dle ČSN 341390</t>
  </si>
  <si>
    <t>-572114743</t>
  </si>
  <si>
    <t>68</t>
  </si>
  <si>
    <t>741421810/R</t>
  </si>
  <si>
    <t>Demontáž hromosvodu</t>
  </si>
  <si>
    <t>-852399514</t>
  </si>
  <si>
    <t>69</t>
  </si>
  <si>
    <t>741810001</t>
  </si>
  <si>
    <t>Revize hromosvodu</t>
  </si>
  <si>
    <t>-1767129466</t>
  </si>
  <si>
    <t>762</t>
  </si>
  <si>
    <t>Konstrukce tesařské</t>
  </si>
  <si>
    <t>70</t>
  </si>
  <si>
    <t>762341670</t>
  </si>
  <si>
    <t>Montáž bednění štítových okapových říms z dřevotřískových na sraz</t>
  </si>
  <si>
    <t>1871543136</t>
  </si>
  <si>
    <t>71</t>
  </si>
  <si>
    <t>60722253</t>
  </si>
  <si>
    <t>deska dřevotřísková surová 2070x2800mm tl 16mm</t>
  </si>
  <si>
    <t>-304698220</t>
  </si>
  <si>
    <t>72</t>
  </si>
  <si>
    <t>762395000</t>
  </si>
  <si>
    <t>Spojovací prostředky krovů, bednění, laťování, nadstřešních konstrukcí</t>
  </si>
  <si>
    <t>757870256</t>
  </si>
  <si>
    <t>73</t>
  </si>
  <si>
    <t>998762202</t>
  </si>
  <si>
    <t>Přesun hmot procentní pro kce tesařské v objektech v přes 6 do 12 m</t>
  </si>
  <si>
    <t>442742450</t>
  </si>
  <si>
    <t>764</t>
  </si>
  <si>
    <t>Konstrukce klempířské</t>
  </si>
  <si>
    <t>74</t>
  </si>
  <si>
    <t>764002841</t>
  </si>
  <si>
    <t>Demontáž oplechování horních ploch zdí a nadezdívek do suti</t>
  </si>
  <si>
    <t>-725585808</t>
  </si>
  <si>
    <t>"střecha malá 1NP"4,92+5,84+4,92</t>
  </si>
  <si>
    <t>"střecha větší 1NP"(6,67+17,84)*2</t>
  </si>
  <si>
    <t>"střecha 2NP"6,58+20,12+2,48+2,45+2,68+18,22+1,08+5,84+3,06+4,07+4,14+7,82+5,84+10,26+4,54+53,55+5,82</t>
  </si>
  <si>
    <t>75</t>
  </si>
  <si>
    <t>764224406</t>
  </si>
  <si>
    <t>Oplechování horních ploch a nadezdívek (atik) bez rohů z Al plechu mechanicky kotvené rš 500 mm</t>
  </si>
  <si>
    <t>-981013704</t>
  </si>
  <si>
    <t>76</t>
  </si>
  <si>
    <t>764224407</t>
  </si>
  <si>
    <t>Oplechování horních ploch a nadezdívek (atik) bez rohů z Al plechu mechanicky kotvené rš 670 mm</t>
  </si>
  <si>
    <t>4684097</t>
  </si>
  <si>
    <t>77</t>
  </si>
  <si>
    <t>764225446</t>
  </si>
  <si>
    <t>Příplatek za zvýšenou pracnost při oplechování rohů nadezdívek (atik) z Al plechu rš přes 400 mm</t>
  </si>
  <si>
    <t>-656942872</t>
  </si>
  <si>
    <t>78</t>
  </si>
  <si>
    <t>998764202</t>
  </si>
  <si>
    <t>Přesun hmot procentní pro konstrukce klempířské v objektech v přes 6 do 12 m</t>
  </si>
  <si>
    <t>-482175546</t>
  </si>
  <si>
    <t>765</t>
  </si>
  <si>
    <t>Krytina skládaná</t>
  </si>
  <si>
    <t>79</t>
  </si>
  <si>
    <t>765192001</t>
  </si>
  <si>
    <t>Nouzové (provizorní) zakrytí střechy plachtou</t>
  </si>
  <si>
    <t>-1617413948</t>
  </si>
  <si>
    <t>767</t>
  </si>
  <si>
    <t>Konstrukce zámečnické</t>
  </si>
  <si>
    <t>80</t>
  </si>
  <si>
    <t>76788</t>
  </si>
  <si>
    <t>Montáž bodů záchytného systému do železobetonu expanzní kotvou, samořeznými vruty, sevřením</t>
  </si>
  <si>
    <t>-1526393229</t>
  </si>
  <si>
    <t>81</t>
  </si>
  <si>
    <t>70921315</t>
  </si>
  <si>
    <t>kotvicí bod pro betonové konstrukce do předvrtaného otvoru pomocí hmoždinky nebo chemické kotvy dl 0mm</t>
  </si>
  <si>
    <t>-1386654640</t>
  </si>
  <si>
    <t>82</t>
  </si>
  <si>
    <t>767881152</t>
  </si>
  <si>
    <t>Montáž nástavců (středový-rohový-dělící) v záchytném systému poddajného kotvícího vedení přes 50 do 200 m</t>
  </si>
  <si>
    <t>soubor</t>
  </si>
  <si>
    <t>-347799915</t>
  </si>
  <si>
    <t>83</t>
  </si>
  <si>
    <t>RMAT0001</t>
  </si>
  <si>
    <t>Tahová zkouška</t>
  </si>
  <si>
    <t>465120313</t>
  </si>
  <si>
    <t>84</t>
  </si>
  <si>
    <t>767881161</t>
  </si>
  <si>
    <t>Montáž lana do nástavců v záchytném systému poddajného kotvícího vedení</t>
  </si>
  <si>
    <t>-135709317</t>
  </si>
  <si>
    <t>85</t>
  </si>
  <si>
    <t>31452200</t>
  </si>
  <si>
    <t>nerezové lano určené pro systémy s požadavkem na permanentní kotvicí vedení tl 6mm</t>
  </si>
  <si>
    <t>1763870944</t>
  </si>
  <si>
    <t>86</t>
  </si>
  <si>
    <t>STAV1.1</t>
  </si>
  <si>
    <t>Bourání stávajícího souvrství pro kotvení záchytného systému</t>
  </si>
  <si>
    <t>1073267808</t>
  </si>
  <si>
    <t>VRN</t>
  </si>
  <si>
    <t>Vedlejší rozpočtové náklady</t>
  </si>
  <si>
    <t>VRN3</t>
  </si>
  <si>
    <t>Zařízení staveniště</t>
  </si>
  <si>
    <t>87</t>
  </si>
  <si>
    <t>030001000</t>
  </si>
  <si>
    <t>1024</t>
  </si>
  <si>
    <t>-1165686614</t>
  </si>
  <si>
    <t>88</t>
  </si>
  <si>
    <t>039002000</t>
  </si>
  <si>
    <t>Zrušení zařízení staveniště</t>
  </si>
  <si>
    <t>454123732</t>
  </si>
  <si>
    <t>89</t>
  </si>
  <si>
    <t>039002000.1</t>
  </si>
  <si>
    <t>Úprava terénu a úklid po zrušení zařízení staveniště a ukončení stavebních úprav</t>
  </si>
  <si>
    <t>-270179707</t>
  </si>
  <si>
    <t>VRN4</t>
  </si>
  <si>
    <t>Inženýrská činnost</t>
  </si>
  <si>
    <t>90</t>
  </si>
  <si>
    <t>043103000</t>
  </si>
  <si>
    <t>Zkoušky bez rozlišení</t>
  </si>
  <si>
    <t>783539913</t>
  </si>
  <si>
    <t>91</t>
  </si>
  <si>
    <t>045303000</t>
  </si>
  <si>
    <t>Koordinační činnost</t>
  </si>
  <si>
    <t>-1729265499</t>
  </si>
  <si>
    <t>VRN7</t>
  </si>
  <si>
    <t>Provozní vlivy</t>
  </si>
  <si>
    <t>92</t>
  </si>
  <si>
    <t>071103000</t>
  </si>
  <si>
    <t>Provoz investora</t>
  </si>
  <si>
    <t>296663218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</si>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</sst>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058A/2023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havarijního stavu střechy Mateřské školy Praha 9 - Lehovec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28.7.2023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Městská část Praha 14,Br.Venclíků 1073,Praha 14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19" t="s">
        <v>79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'058A-2023 - Oprava havari...'!J28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'058A-2023 - Oprava havari...'!P129</f>
        <v>0</v>
      </c>
      <c r="AV95" s="128">
        <f>'058A-2023 - Oprava havari...'!J31</f>
        <v>0</v>
      </c>
      <c r="AW95" s="128">
        <f>'058A-2023 - Oprava havari...'!J32</f>
        <v>0</v>
      </c>
      <c r="AX95" s="128">
        <f>'058A-2023 - Oprava havari...'!J33</f>
        <v>0</v>
      </c>
      <c r="AY95" s="128">
        <f>'058A-2023 - Oprava havari...'!J34</f>
        <v>0</v>
      </c>
      <c r="AZ95" s="128">
        <f>'058A-2023 - Oprava havari...'!F31</f>
        <v>0</v>
      </c>
      <c r="BA95" s="128">
        <f>'058A-2023 - Oprava havari...'!F32</f>
        <v>0</v>
      </c>
      <c r="BB95" s="128">
        <f>'058A-2023 - Oprava havari...'!F33</f>
        <v>0</v>
      </c>
      <c r="BC95" s="128">
        <f>'058A-2023 - Oprava havari...'!F34</f>
        <v>0</v>
      </c>
      <c r="BD95" s="130">
        <f>'058A-2023 - Oprava havari...'!F35</f>
        <v>0</v>
      </c>
      <c r="BE95" s="7"/>
      <c r="BT95" s="131" t="s">
        <v>81</v>
      </c>
      <c r="BU95" s="131" t="s">
        <v>82</v>
      </c>
      <c r="BV95" s="131" t="s">
        <v>77</v>
      </c>
      <c r="BW95" s="131" t="s">
        <v>5</v>
      </c>
      <c r="BX95" s="131" t="s">
        <v>78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Oxjy7MUF/h+3Vx/fw2T0r9Imz/zfCRBn0InKxtHFcp8JmExetwoBBvoLVrZlqQN+XAI2TS0RJhMC0/9t5jqzkQ==" hashValue="PI50lVj8snT95AEcuqOJz4/THgAr03HIhD2VEZHBMMHJSJM8I42JX/K7me50ThJc8vpalRzBEvwBZQqa9lwYr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8A-2023 - Oprava havar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2" t="s">
        <v>83</v>
      </c>
      <c r="BA2" s="132" t="s">
        <v>84</v>
      </c>
      <c r="BB2" s="132" t="s">
        <v>85</v>
      </c>
      <c r="BC2" s="132" t="s">
        <v>86</v>
      </c>
      <c r="BD2" s="132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88</v>
      </c>
      <c r="AZ3" s="132" t="s">
        <v>89</v>
      </c>
      <c r="BA3" s="132" t="s">
        <v>90</v>
      </c>
      <c r="BB3" s="132" t="s">
        <v>85</v>
      </c>
      <c r="BC3" s="132" t="s">
        <v>91</v>
      </c>
      <c r="BD3" s="132" t="s">
        <v>87</v>
      </c>
    </row>
    <row r="4" s="1" customFormat="1" ht="24.96" customHeight="1">
      <c r="B4" s="21"/>
      <c r="D4" s="135" t="s">
        <v>92</v>
      </c>
      <c r="L4" s="21"/>
      <c r="M4" s="136" t="s">
        <v>10</v>
      </c>
      <c r="AT4" s="18" t="s">
        <v>4</v>
      </c>
      <c r="AZ4" s="132" t="s">
        <v>93</v>
      </c>
      <c r="BA4" s="132" t="s">
        <v>94</v>
      </c>
      <c r="BB4" s="132" t="s">
        <v>85</v>
      </c>
      <c r="BC4" s="132" t="s">
        <v>95</v>
      </c>
      <c r="BD4" s="132" t="s">
        <v>87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7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8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18</v>
      </c>
      <c r="E9" s="39"/>
      <c r="F9" s="139" t="s">
        <v>1</v>
      </c>
      <c r="G9" s="39"/>
      <c r="H9" s="39"/>
      <c r="I9" s="137" t="s">
        <v>19</v>
      </c>
      <c r="J9" s="139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20</v>
      </c>
      <c r="E10" s="39"/>
      <c r="F10" s="139" t="s">
        <v>21</v>
      </c>
      <c r="G10" s="39"/>
      <c r="H10" s="39"/>
      <c r="I10" s="137" t="s">
        <v>22</v>
      </c>
      <c r="J10" s="140" t="str">
        <f>'Rekapitulace stavby'!AN8</f>
        <v>28.7.2023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24</v>
      </c>
      <c r="E12" s="39"/>
      <c r="F12" s="39"/>
      <c r="G12" s="39"/>
      <c r="H12" s="39"/>
      <c r="I12" s="137" t="s">
        <v>25</v>
      </c>
      <c r="J12" s="139" t="s">
        <v>26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27</v>
      </c>
      <c r="F13" s="39"/>
      <c r="G13" s="39"/>
      <c r="H13" s="39"/>
      <c r="I13" s="137" t="s">
        <v>28</v>
      </c>
      <c r="J13" s="139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30</v>
      </c>
      <c r="E15" s="39"/>
      <c r="F15" s="39"/>
      <c r="G15" s="39"/>
      <c r="H15" s="39"/>
      <c r="I15" s="137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28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32</v>
      </c>
      <c r="E18" s="39"/>
      <c r="F18" s="39"/>
      <c r="G18" s="39"/>
      <c r="H18" s="39"/>
      <c r="I18" s="137" t="s">
        <v>25</v>
      </c>
      <c r="J18" s="139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21</v>
      </c>
      <c r="F19" s="39"/>
      <c r="G19" s="39"/>
      <c r="H19" s="39"/>
      <c r="I19" s="137" t="s">
        <v>28</v>
      </c>
      <c r="J19" s="139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34</v>
      </c>
      <c r="E21" s="39"/>
      <c r="F21" s="39"/>
      <c r="G21" s="39"/>
      <c r="H21" s="39"/>
      <c r="I21" s="137" t="s">
        <v>25</v>
      </c>
      <c r="J21" s="139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">
        <v>21</v>
      </c>
      <c r="F22" s="39"/>
      <c r="G22" s="39"/>
      <c r="H22" s="39"/>
      <c r="I22" s="137" t="s">
        <v>28</v>
      </c>
      <c r="J22" s="139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35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1"/>
      <c r="B25" s="142"/>
      <c r="C25" s="141"/>
      <c r="D25" s="141"/>
      <c r="E25" s="143" t="s">
        <v>1</v>
      </c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6" t="s">
        <v>36</v>
      </c>
      <c r="E28" s="39"/>
      <c r="F28" s="39"/>
      <c r="G28" s="39"/>
      <c r="H28" s="39"/>
      <c r="I28" s="39"/>
      <c r="J28" s="147">
        <f>ROUND(J129,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8" t="s">
        <v>38</v>
      </c>
      <c r="G30" s="39"/>
      <c r="H30" s="39"/>
      <c r="I30" s="148" t="s">
        <v>37</v>
      </c>
      <c r="J30" s="148" t="s">
        <v>39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9" t="s">
        <v>40</v>
      </c>
      <c r="E31" s="137" t="s">
        <v>41</v>
      </c>
      <c r="F31" s="150">
        <f>ROUND((SUM(BE129:BE435)),  2)</f>
        <v>0</v>
      </c>
      <c r="G31" s="39"/>
      <c r="H31" s="39"/>
      <c r="I31" s="151">
        <v>0.20999999999999999</v>
      </c>
      <c r="J31" s="150">
        <f>ROUND(((SUM(BE129:BE435))*I31),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7" t="s">
        <v>42</v>
      </c>
      <c r="F32" s="150">
        <f>ROUND((SUM(BF129:BF435)),  2)</f>
        <v>0</v>
      </c>
      <c r="G32" s="39"/>
      <c r="H32" s="39"/>
      <c r="I32" s="151">
        <v>0.14999999999999999</v>
      </c>
      <c r="J32" s="150">
        <f>ROUND(((SUM(BF129:BF435))*I32),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7" t="s">
        <v>43</v>
      </c>
      <c r="F33" s="150">
        <f>ROUND((SUM(BG129:BG435)),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7" t="s">
        <v>44</v>
      </c>
      <c r="F34" s="150">
        <f>ROUND((SUM(BH129:BH435)),  2)</f>
        <v>0</v>
      </c>
      <c r="G34" s="39"/>
      <c r="H34" s="39"/>
      <c r="I34" s="151">
        <v>0.14999999999999999</v>
      </c>
      <c r="J34" s="150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45</v>
      </c>
      <c r="F35" s="150">
        <f>ROUND((SUM(BI129:BI435)),  2)</f>
        <v>0</v>
      </c>
      <c r="G35" s="39"/>
      <c r="H35" s="39"/>
      <c r="I35" s="151">
        <v>0</v>
      </c>
      <c r="J35" s="150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2"/>
      <c r="D37" s="153" t="s">
        <v>46</v>
      </c>
      <c r="E37" s="154"/>
      <c r="F37" s="154"/>
      <c r="G37" s="155" t="s">
        <v>47</v>
      </c>
      <c r="H37" s="156" t="s">
        <v>48</v>
      </c>
      <c r="I37" s="154"/>
      <c r="J37" s="157">
        <f>SUM(J28:J35)</f>
        <v>0</v>
      </c>
      <c r="K37" s="158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Oprava havarijního stavu střechy Mateřské školy Praha 9 - Lehovec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28.7.2023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Městská část Praha 14,Br.Venclíků 1073,Praha 14</v>
      </c>
      <c r="G89" s="41"/>
      <c r="H89" s="41"/>
      <c r="I89" s="33" t="s">
        <v>32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34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97</v>
      </c>
      <c r="D92" s="171"/>
      <c r="E92" s="171"/>
      <c r="F92" s="171"/>
      <c r="G92" s="171"/>
      <c r="H92" s="171"/>
      <c r="I92" s="171"/>
      <c r="J92" s="172" t="s">
        <v>98</v>
      </c>
      <c r="K92" s="17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99</v>
      </c>
      <c r="D94" s="41"/>
      <c r="E94" s="41"/>
      <c r="F94" s="41"/>
      <c r="G94" s="41"/>
      <c r="H94" s="41"/>
      <c r="I94" s="41"/>
      <c r="J94" s="111">
        <f>J129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100</v>
      </c>
    </row>
    <row r="95" s="9" customFormat="1" ht="24.96" customHeight="1">
      <c r="A95" s="9"/>
      <c r="B95" s="174"/>
      <c r="C95" s="175"/>
      <c r="D95" s="176" t="s">
        <v>101</v>
      </c>
      <c r="E95" s="177"/>
      <c r="F95" s="177"/>
      <c r="G95" s="177"/>
      <c r="H95" s="177"/>
      <c r="I95" s="177"/>
      <c r="J95" s="178">
        <f>J130</f>
        <v>0</v>
      </c>
      <c r="K95" s="175"/>
      <c r="L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102</v>
      </c>
      <c r="E96" s="183"/>
      <c r="F96" s="183"/>
      <c r="G96" s="183"/>
      <c r="H96" s="183"/>
      <c r="I96" s="183"/>
      <c r="J96" s="184">
        <f>J131</f>
        <v>0</v>
      </c>
      <c r="K96" s="181"/>
      <c r="L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J162</f>
        <v>0</v>
      </c>
      <c r="K97" s="181"/>
      <c r="L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104</v>
      </c>
      <c r="E98" s="183"/>
      <c r="F98" s="183"/>
      <c r="G98" s="183"/>
      <c r="H98" s="183"/>
      <c r="I98" s="183"/>
      <c r="J98" s="184">
        <f>J181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4"/>
      <c r="C99" s="175"/>
      <c r="D99" s="176" t="s">
        <v>105</v>
      </c>
      <c r="E99" s="177"/>
      <c r="F99" s="177"/>
      <c r="G99" s="177"/>
      <c r="H99" s="177"/>
      <c r="I99" s="177"/>
      <c r="J99" s="178">
        <f>J184</f>
        <v>0</v>
      </c>
      <c r="K99" s="175"/>
      <c r="L99" s="17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0"/>
      <c r="C100" s="181"/>
      <c r="D100" s="182" t="s">
        <v>106</v>
      </c>
      <c r="E100" s="183"/>
      <c r="F100" s="183"/>
      <c r="G100" s="183"/>
      <c r="H100" s="183"/>
      <c r="I100" s="183"/>
      <c r="J100" s="184">
        <f>J185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107</v>
      </c>
      <c r="E101" s="183"/>
      <c r="F101" s="183"/>
      <c r="G101" s="183"/>
      <c r="H101" s="183"/>
      <c r="I101" s="183"/>
      <c r="J101" s="184">
        <f>J332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108</v>
      </c>
      <c r="E102" s="183"/>
      <c r="F102" s="183"/>
      <c r="G102" s="183"/>
      <c r="H102" s="183"/>
      <c r="I102" s="183"/>
      <c r="J102" s="184">
        <f>J358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109</v>
      </c>
      <c r="E103" s="183"/>
      <c r="F103" s="183"/>
      <c r="G103" s="183"/>
      <c r="H103" s="183"/>
      <c r="I103" s="183"/>
      <c r="J103" s="184">
        <f>J366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110</v>
      </c>
      <c r="E104" s="183"/>
      <c r="F104" s="183"/>
      <c r="G104" s="183"/>
      <c r="H104" s="183"/>
      <c r="I104" s="183"/>
      <c r="J104" s="184">
        <f>J373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111</v>
      </c>
      <c r="E105" s="183"/>
      <c r="F105" s="183"/>
      <c r="G105" s="183"/>
      <c r="H105" s="183"/>
      <c r="I105" s="183"/>
      <c r="J105" s="184">
        <f>J382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112</v>
      </c>
      <c r="E106" s="183"/>
      <c r="F106" s="183"/>
      <c r="G106" s="183"/>
      <c r="H106" s="183"/>
      <c r="I106" s="183"/>
      <c r="J106" s="184">
        <f>J397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113</v>
      </c>
      <c r="E107" s="183"/>
      <c r="F107" s="183"/>
      <c r="G107" s="183"/>
      <c r="H107" s="183"/>
      <c r="I107" s="183"/>
      <c r="J107" s="184">
        <f>J405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4"/>
      <c r="C108" s="175"/>
      <c r="D108" s="176" t="s">
        <v>114</v>
      </c>
      <c r="E108" s="177"/>
      <c r="F108" s="177"/>
      <c r="G108" s="177"/>
      <c r="H108" s="177"/>
      <c r="I108" s="177"/>
      <c r="J108" s="178">
        <f>J420</f>
        <v>0</v>
      </c>
      <c r="K108" s="175"/>
      <c r="L108" s="17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0"/>
      <c r="C109" s="181"/>
      <c r="D109" s="182" t="s">
        <v>115</v>
      </c>
      <c r="E109" s="183"/>
      <c r="F109" s="183"/>
      <c r="G109" s="183"/>
      <c r="H109" s="183"/>
      <c r="I109" s="183"/>
      <c r="J109" s="184">
        <f>J421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116</v>
      </c>
      <c r="E110" s="183"/>
      <c r="F110" s="183"/>
      <c r="G110" s="183"/>
      <c r="H110" s="183"/>
      <c r="I110" s="183"/>
      <c r="J110" s="184">
        <f>J428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117</v>
      </c>
      <c r="E111" s="183"/>
      <c r="F111" s="183"/>
      <c r="G111" s="183"/>
      <c r="H111" s="183"/>
      <c r="I111" s="183"/>
      <c r="J111" s="184">
        <f>J433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118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30" customHeight="1">
      <c r="A121" s="39"/>
      <c r="B121" s="40"/>
      <c r="C121" s="41"/>
      <c r="D121" s="41"/>
      <c r="E121" s="77" t="str">
        <f>E7</f>
        <v>Oprava havarijního stavu střechy Mateřské školy Praha 9 - Lehovec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F10</f>
        <v xml:space="preserve"> </v>
      </c>
      <c r="G123" s="41"/>
      <c r="H123" s="41"/>
      <c r="I123" s="33" t="s">
        <v>22</v>
      </c>
      <c r="J123" s="80" t="str">
        <f>IF(J10="","",J10)</f>
        <v>28.7.2023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E13</f>
        <v xml:space="preserve"> Městská část Praha 14,Br.Venclíků 1073,Praha 14</v>
      </c>
      <c r="G125" s="41"/>
      <c r="H125" s="41"/>
      <c r="I125" s="33" t="s">
        <v>32</v>
      </c>
      <c r="J125" s="37" t="str">
        <f>E19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IF(E16="","",E16)</f>
        <v>Vyplň údaj</v>
      </c>
      <c r="G126" s="41"/>
      <c r="H126" s="41"/>
      <c r="I126" s="33" t="s">
        <v>34</v>
      </c>
      <c r="J126" s="37" t="str">
        <f>E22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86"/>
      <c r="B128" s="187"/>
      <c r="C128" s="188" t="s">
        <v>119</v>
      </c>
      <c r="D128" s="189" t="s">
        <v>61</v>
      </c>
      <c r="E128" s="189" t="s">
        <v>57</v>
      </c>
      <c r="F128" s="189" t="s">
        <v>58</v>
      </c>
      <c r="G128" s="189" t="s">
        <v>120</v>
      </c>
      <c r="H128" s="189" t="s">
        <v>121</v>
      </c>
      <c r="I128" s="189" t="s">
        <v>122</v>
      </c>
      <c r="J128" s="190" t="s">
        <v>98</v>
      </c>
      <c r="K128" s="191" t="s">
        <v>123</v>
      </c>
      <c r="L128" s="192"/>
      <c r="M128" s="101" t="s">
        <v>1</v>
      </c>
      <c r="N128" s="102" t="s">
        <v>40</v>
      </c>
      <c r="O128" s="102" t="s">
        <v>124</v>
      </c>
      <c r="P128" s="102" t="s">
        <v>125</v>
      </c>
      <c r="Q128" s="102" t="s">
        <v>126</v>
      </c>
      <c r="R128" s="102" t="s">
        <v>127</v>
      </c>
      <c r="S128" s="102" t="s">
        <v>128</v>
      </c>
      <c r="T128" s="103" t="s">
        <v>129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</row>
    <row r="129" s="2" customFormat="1" ht="22.8" customHeight="1">
      <c r="A129" s="39"/>
      <c r="B129" s="40"/>
      <c r="C129" s="108" t="s">
        <v>130</v>
      </c>
      <c r="D129" s="41"/>
      <c r="E129" s="41"/>
      <c r="F129" s="41"/>
      <c r="G129" s="41"/>
      <c r="H129" s="41"/>
      <c r="I129" s="41"/>
      <c r="J129" s="193">
        <f>BK129</f>
        <v>0</v>
      </c>
      <c r="K129" s="41"/>
      <c r="L129" s="45"/>
      <c r="M129" s="104"/>
      <c r="N129" s="194"/>
      <c r="O129" s="105"/>
      <c r="P129" s="195">
        <f>P130+P184+P420</f>
        <v>0</v>
      </c>
      <c r="Q129" s="105"/>
      <c r="R129" s="195">
        <f>R130+R184+R420</f>
        <v>46.434845658389001</v>
      </c>
      <c r="S129" s="105"/>
      <c r="T129" s="196">
        <f>T130+T184+T420</f>
        <v>237.12605650000006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100</v>
      </c>
      <c r="BK129" s="197">
        <f>BK130+BK184+BK420</f>
        <v>0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131</v>
      </c>
      <c r="F130" s="201" t="s">
        <v>132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P131+P162+P181</f>
        <v>0</v>
      </c>
      <c r="Q130" s="206"/>
      <c r="R130" s="207">
        <f>R131+R162+R181</f>
        <v>0</v>
      </c>
      <c r="S130" s="206"/>
      <c r="T130" s="208">
        <f>T131+T162+T181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81</v>
      </c>
      <c r="AT130" s="210" t="s">
        <v>75</v>
      </c>
      <c r="AU130" s="210" t="s">
        <v>76</v>
      </c>
      <c r="AY130" s="209" t="s">
        <v>133</v>
      </c>
      <c r="BK130" s="211">
        <f>BK131+BK162+BK181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134</v>
      </c>
      <c r="F131" s="212" t="s">
        <v>135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SUM(P132:P161)</f>
        <v>0</v>
      </c>
      <c r="Q131" s="206"/>
      <c r="R131" s="207">
        <f>SUM(R132:R161)</f>
        <v>0</v>
      </c>
      <c r="S131" s="206"/>
      <c r="T131" s="208">
        <f>SUM(T132:T161)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81</v>
      </c>
      <c r="AT131" s="210" t="s">
        <v>75</v>
      </c>
      <c r="AU131" s="210" t="s">
        <v>81</v>
      </c>
      <c r="AY131" s="209" t="s">
        <v>133</v>
      </c>
      <c r="BK131" s="211">
        <f>SUM(BK132:BK161)</f>
        <v>0</v>
      </c>
    </row>
    <row r="132" s="2" customFormat="1" ht="33" customHeight="1">
      <c r="A132" s="39"/>
      <c r="B132" s="40"/>
      <c r="C132" s="214" t="s">
        <v>81</v>
      </c>
      <c r="D132" s="214" t="s">
        <v>136</v>
      </c>
      <c r="E132" s="215" t="s">
        <v>137</v>
      </c>
      <c r="F132" s="216" t="s">
        <v>138</v>
      </c>
      <c r="G132" s="217" t="s">
        <v>85</v>
      </c>
      <c r="H132" s="218">
        <v>683</v>
      </c>
      <c r="I132" s="219"/>
      <c r="J132" s="220">
        <f>ROUND(I132*H132,2)</f>
        <v>0</v>
      </c>
      <c r="K132" s="221"/>
      <c r="L132" s="45"/>
      <c r="M132" s="222" t="s">
        <v>1</v>
      </c>
      <c r="N132" s="223" t="s">
        <v>41</v>
      </c>
      <c r="O132" s="92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139</v>
      </c>
      <c r="AT132" s="226" t="s">
        <v>136</v>
      </c>
      <c r="AU132" s="226" t="s">
        <v>88</v>
      </c>
      <c r="AY132" s="18" t="s">
        <v>133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81</v>
      </c>
      <c r="BK132" s="227">
        <f>ROUND(I132*H132,2)</f>
        <v>0</v>
      </c>
      <c r="BL132" s="18" t="s">
        <v>139</v>
      </c>
      <c r="BM132" s="226" t="s">
        <v>140</v>
      </c>
    </row>
    <row r="133" s="2" customFormat="1">
      <c r="A133" s="39"/>
      <c r="B133" s="40"/>
      <c r="C133" s="41"/>
      <c r="D133" s="228" t="s">
        <v>141</v>
      </c>
      <c r="E133" s="41"/>
      <c r="F133" s="229" t="s">
        <v>138</v>
      </c>
      <c r="G133" s="41"/>
      <c r="H133" s="41"/>
      <c r="I133" s="230"/>
      <c r="J133" s="41"/>
      <c r="K133" s="41"/>
      <c r="L133" s="45"/>
      <c r="M133" s="231"/>
      <c r="N133" s="23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88</v>
      </c>
    </row>
    <row r="134" s="13" customFormat="1">
      <c r="A134" s="13"/>
      <c r="B134" s="233"/>
      <c r="C134" s="234"/>
      <c r="D134" s="228" t="s">
        <v>142</v>
      </c>
      <c r="E134" s="235" t="s">
        <v>1</v>
      </c>
      <c r="F134" s="236" t="s">
        <v>143</v>
      </c>
      <c r="G134" s="234"/>
      <c r="H134" s="237">
        <v>683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142</v>
      </c>
      <c r="AU134" s="243" t="s">
        <v>88</v>
      </c>
      <c r="AV134" s="13" t="s">
        <v>88</v>
      </c>
      <c r="AW134" s="13" t="s">
        <v>33</v>
      </c>
      <c r="AX134" s="13" t="s">
        <v>81</v>
      </c>
      <c r="AY134" s="243" t="s">
        <v>133</v>
      </c>
    </row>
    <row r="135" s="2" customFormat="1" ht="33" customHeight="1">
      <c r="A135" s="39"/>
      <c r="B135" s="40"/>
      <c r="C135" s="214" t="s">
        <v>88</v>
      </c>
      <c r="D135" s="214" t="s">
        <v>136</v>
      </c>
      <c r="E135" s="215" t="s">
        <v>144</v>
      </c>
      <c r="F135" s="216" t="s">
        <v>145</v>
      </c>
      <c r="G135" s="217" t="s">
        <v>85</v>
      </c>
      <c r="H135" s="218">
        <v>40980</v>
      </c>
      <c r="I135" s="219"/>
      <c r="J135" s="220">
        <f>ROUND(I135*H135,2)</f>
        <v>0</v>
      </c>
      <c r="K135" s="221"/>
      <c r="L135" s="45"/>
      <c r="M135" s="222" t="s">
        <v>1</v>
      </c>
      <c r="N135" s="223" t="s">
        <v>41</v>
      </c>
      <c r="O135" s="92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139</v>
      </c>
      <c r="AT135" s="226" t="s">
        <v>136</v>
      </c>
      <c r="AU135" s="226" t="s">
        <v>88</v>
      </c>
      <c r="AY135" s="18" t="s">
        <v>133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81</v>
      </c>
      <c r="BK135" s="227">
        <f>ROUND(I135*H135,2)</f>
        <v>0</v>
      </c>
      <c r="BL135" s="18" t="s">
        <v>139</v>
      </c>
      <c r="BM135" s="226" t="s">
        <v>146</v>
      </c>
    </row>
    <row r="136" s="2" customFormat="1">
      <c r="A136" s="39"/>
      <c r="B136" s="40"/>
      <c r="C136" s="41"/>
      <c r="D136" s="228" t="s">
        <v>141</v>
      </c>
      <c r="E136" s="41"/>
      <c r="F136" s="229" t="s">
        <v>145</v>
      </c>
      <c r="G136" s="41"/>
      <c r="H136" s="41"/>
      <c r="I136" s="230"/>
      <c r="J136" s="41"/>
      <c r="K136" s="41"/>
      <c r="L136" s="45"/>
      <c r="M136" s="231"/>
      <c r="N136" s="23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88</v>
      </c>
    </row>
    <row r="137" s="13" customFormat="1">
      <c r="A137" s="13"/>
      <c r="B137" s="233"/>
      <c r="C137" s="234"/>
      <c r="D137" s="228" t="s">
        <v>142</v>
      </c>
      <c r="E137" s="235" t="s">
        <v>1</v>
      </c>
      <c r="F137" s="236" t="s">
        <v>147</v>
      </c>
      <c r="G137" s="234"/>
      <c r="H137" s="237">
        <v>40980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142</v>
      </c>
      <c r="AU137" s="243" t="s">
        <v>88</v>
      </c>
      <c r="AV137" s="13" t="s">
        <v>88</v>
      </c>
      <c r="AW137" s="13" t="s">
        <v>33</v>
      </c>
      <c r="AX137" s="13" t="s">
        <v>81</v>
      </c>
      <c r="AY137" s="243" t="s">
        <v>133</v>
      </c>
    </row>
    <row r="138" s="2" customFormat="1" ht="33" customHeight="1">
      <c r="A138" s="39"/>
      <c r="B138" s="40"/>
      <c r="C138" s="214" t="s">
        <v>87</v>
      </c>
      <c r="D138" s="214" t="s">
        <v>136</v>
      </c>
      <c r="E138" s="215" t="s">
        <v>148</v>
      </c>
      <c r="F138" s="216" t="s">
        <v>149</v>
      </c>
      <c r="G138" s="217" t="s">
        <v>85</v>
      </c>
      <c r="H138" s="218">
        <v>683</v>
      </c>
      <c r="I138" s="219"/>
      <c r="J138" s="220">
        <f>ROUND(I138*H138,2)</f>
        <v>0</v>
      </c>
      <c r="K138" s="221"/>
      <c r="L138" s="45"/>
      <c r="M138" s="222" t="s">
        <v>1</v>
      </c>
      <c r="N138" s="223" t="s">
        <v>41</v>
      </c>
      <c r="O138" s="92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6" t="s">
        <v>139</v>
      </c>
      <c r="AT138" s="226" t="s">
        <v>136</v>
      </c>
      <c r="AU138" s="226" t="s">
        <v>88</v>
      </c>
      <c r="AY138" s="18" t="s">
        <v>133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81</v>
      </c>
      <c r="BK138" s="227">
        <f>ROUND(I138*H138,2)</f>
        <v>0</v>
      </c>
      <c r="BL138" s="18" t="s">
        <v>139</v>
      </c>
      <c r="BM138" s="226" t="s">
        <v>150</v>
      </c>
    </row>
    <row r="139" s="2" customFormat="1">
      <c r="A139" s="39"/>
      <c r="B139" s="40"/>
      <c r="C139" s="41"/>
      <c r="D139" s="228" t="s">
        <v>141</v>
      </c>
      <c r="E139" s="41"/>
      <c r="F139" s="229" t="s">
        <v>149</v>
      </c>
      <c r="G139" s="41"/>
      <c r="H139" s="41"/>
      <c r="I139" s="230"/>
      <c r="J139" s="41"/>
      <c r="K139" s="41"/>
      <c r="L139" s="45"/>
      <c r="M139" s="231"/>
      <c r="N139" s="23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88</v>
      </c>
    </row>
    <row r="140" s="2" customFormat="1" ht="24.15" customHeight="1">
      <c r="A140" s="39"/>
      <c r="B140" s="40"/>
      <c r="C140" s="214" t="s">
        <v>139</v>
      </c>
      <c r="D140" s="214" t="s">
        <v>136</v>
      </c>
      <c r="E140" s="215" t="s">
        <v>151</v>
      </c>
      <c r="F140" s="216" t="s">
        <v>152</v>
      </c>
      <c r="G140" s="217" t="s">
        <v>85</v>
      </c>
      <c r="H140" s="218">
        <v>683</v>
      </c>
      <c r="I140" s="219"/>
      <c r="J140" s="220">
        <f>ROUND(I140*H140,2)</f>
        <v>0</v>
      </c>
      <c r="K140" s="221"/>
      <c r="L140" s="45"/>
      <c r="M140" s="222" t="s">
        <v>1</v>
      </c>
      <c r="N140" s="223" t="s">
        <v>41</v>
      </c>
      <c r="O140" s="92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139</v>
      </c>
      <c r="AT140" s="226" t="s">
        <v>136</v>
      </c>
      <c r="AU140" s="226" t="s">
        <v>88</v>
      </c>
      <c r="AY140" s="18" t="s">
        <v>133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81</v>
      </c>
      <c r="BK140" s="227">
        <f>ROUND(I140*H140,2)</f>
        <v>0</v>
      </c>
      <c r="BL140" s="18" t="s">
        <v>139</v>
      </c>
      <c r="BM140" s="226" t="s">
        <v>153</v>
      </c>
    </row>
    <row r="141" s="2" customFormat="1">
      <c r="A141" s="39"/>
      <c r="B141" s="40"/>
      <c r="C141" s="41"/>
      <c r="D141" s="228" t="s">
        <v>141</v>
      </c>
      <c r="E141" s="41"/>
      <c r="F141" s="229" t="s">
        <v>152</v>
      </c>
      <c r="G141" s="41"/>
      <c r="H141" s="41"/>
      <c r="I141" s="230"/>
      <c r="J141" s="41"/>
      <c r="K141" s="41"/>
      <c r="L141" s="45"/>
      <c r="M141" s="231"/>
      <c r="N141" s="23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88</v>
      </c>
    </row>
    <row r="142" s="13" customFormat="1">
      <c r="A142" s="13"/>
      <c r="B142" s="233"/>
      <c r="C142" s="234"/>
      <c r="D142" s="228" t="s">
        <v>142</v>
      </c>
      <c r="E142" s="235" t="s">
        <v>1</v>
      </c>
      <c r="F142" s="236" t="s">
        <v>143</v>
      </c>
      <c r="G142" s="234"/>
      <c r="H142" s="237">
        <v>683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142</v>
      </c>
      <c r="AU142" s="243" t="s">
        <v>88</v>
      </c>
      <c r="AV142" s="13" t="s">
        <v>88</v>
      </c>
      <c r="AW142" s="13" t="s">
        <v>33</v>
      </c>
      <c r="AX142" s="13" t="s">
        <v>81</v>
      </c>
      <c r="AY142" s="243" t="s">
        <v>133</v>
      </c>
    </row>
    <row r="143" s="2" customFormat="1" ht="24.15" customHeight="1">
      <c r="A143" s="39"/>
      <c r="B143" s="40"/>
      <c r="C143" s="214" t="s">
        <v>154</v>
      </c>
      <c r="D143" s="214" t="s">
        <v>136</v>
      </c>
      <c r="E143" s="215" t="s">
        <v>155</v>
      </c>
      <c r="F143" s="216" t="s">
        <v>156</v>
      </c>
      <c r="G143" s="217" t="s">
        <v>85</v>
      </c>
      <c r="H143" s="218">
        <v>40980</v>
      </c>
      <c r="I143" s="219"/>
      <c r="J143" s="220">
        <f>ROUND(I143*H143,2)</f>
        <v>0</v>
      </c>
      <c r="K143" s="221"/>
      <c r="L143" s="45"/>
      <c r="M143" s="222" t="s">
        <v>1</v>
      </c>
      <c r="N143" s="223" t="s">
        <v>41</v>
      </c>
      <c r="O143" s="92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139</v>
      </c>
      <c r="AT143" s="226" t="s">
        <v>136</v>
      </c>
      <c r="AU143" s="226" t="s">
        <v>88</v>
      </c>
      <c r="AY143" s="18" t="s">
        <v>133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81</v>
      </c>
      <c r="BK143" s="227">
        <f>ROUND(I143*H143,2)</f>
        <v>0</v>
      </c>
      <c r="BL143" s="18" t="s">
        <v>139</v>
      </c>
      <c r="BM143" s="226" t="s">
        <v>157</v>
      </c>
    </row>
    <row r="144" s="2" customFormat="1">
      <c r="A144" s="39"/>
      <c r="B144" s="40"/>
      <c r="C144" s="41"/>
      <c r="D144" s="228" t="s">
        <v>141</v>
      </c>
      <c r="E144" s="41"/>
      <c r="F144" s="229" t="s">
        <v>156</v>
      </c>
      <c r="G144" s="41"/>
      <c r="H144" s="41"/>
      <c r="I144" s="230"/>
      <c r="J144" s="41"/>
      <c r="K144" s="41"/>
      <c r="L144" s="45"/>
      <c r="M144" s="231"/>
      <c r="N144" s="23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88</v>
      </c>
    </row>
    <row r="145" s="13" customFormat="1">
      <c r="A145" s="13"/>
      <c r="B145" s="233"/>
      <c r="C145" s="234"/>
      <c r="D145" s="228" t="s">
        <v>142</v>
      </c>
      <c r="E145" s="235" t="s">
        <v>1</v>
      </c>
      <c r="F145" s="236" t="s">
        <v>147</v>
      </c>
      <c r="G145" s="234"/>
      <c r="H145" s="237">
        <v>40980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142</v>
      </c>
      <c r="AU145" s="243" t="s">
        <v>88</v>
      </c>
      <c r="AV145" s="13" t="s">
        <v>88</v>
      </c>
      <c r="AW145" s="13" t="s">
        <v>33</v>
      </c>
      <c r="AX145" s="13" t="s">
        <v>81</v>
      </c>
      <c r="AY145" s="243" t="s">
        <v>133</v>
      </c>
    </row>
    <row r="146" s="2" customFormat="1" ht="21.75" customHeight="1">
      <c r="A146" s="39"/>
      <c r="B146" s="40"/>
      <c r="C146" s="214" t="s">
        <v>158</v>
      </c>
      <c r="D146" s="214" t="s">
        <v>136</v>
      </c>
      <c r="E146" s="215" t="s">
        <v>159</v>
      </c>
      <c r="F146" s="216" t="s">
        <v>160</v>
      </c>
      <c r="G146" s="217" t="s">
        <v>85</v>
      </c>
      <c r="H146" s="218">
        <v>683</v>
      </c>
      <c r="I146" s="219"/>
      <c r="J146" s="220">
        <f>ROUND(I146*H146,2)</f>
        <v>0</v>
      </c>
      <c r="K146" s="221"/>
      <c r="L146" s="45"/>
      <c r="M146" s="222" t="s">
        <v>1</v>
      </c>
      <c r="N146" s="223" t="s">
        <v>41</v>
      </c>
      <c r="O146" s="92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139</v>
      </c>
      <c r="AT146" s="226" t="s">
        <v>136</v>
      </c>
      <c r="AU146" s="226" t="s">
        <v>88</v>
      </c>
      <c r="AY146" s="18" t="s">
        <v>133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81</v>
      </c>
      <c r="BK146" s="227">
        <f>ROUND(I146*H146,2)</f>
        <v>0</v>
      </c>
      <c r="BL146" s="18" t="s">
        <v>139</v>
      </c>
      <c r="BM146" s="226" t="s">
        <v>161</v>
      </c>
    </row>
    <row r="147" s="2" customFormat="1">
      <c r="A147" s="39"/>
      <c r="B147" s="40"/>
      <c r="C147" s="41"/>
      <c r="D147" s="228" t="s">
        <v>141</v>
      </c>
      <c r="E147" s="41"/>
      <c r="F147" s="229" t="s">
        <v>160</v>
      </c>
      <c r="G147" s="41"/>
      <c r="H147" s="41"/>
      <c r="I147" s="230"/>
      <c r="J147" s="41"/>
      <c r="K147" s="41"/>
      <c r="L147" s="45"/>
      <c r="M147" s="231"/>
      <c r="N147" s="232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88</v>
      </c>
    </row>
    <row r="148" s="2" customFormat="1" ht="24.15" customHeight="1">
      <c r="A148" s="39"/>
      <c r="B148" s="40"/>
      <c r="C148" s="214" t="s">
        <v>162</v>
      </c>
      <c r="D148" s="214" t="s">
        <v>136</v>
      </c>
      <c r="E148" s="215" t="s">
        <v>163</v>
      </c>
      <c r="F148" s="216" t="s">
        <v>164</v>
      </c>
      <c r="G148" s="217" t="s">
        <v>165</v>
      </c>
      <c r="H148" s="218">
        <v>60</v>
      </c>
      <c r="I148" s="219"/>
      <c r="J148" s="220">
        <f>ROUND(I148*H148,2)</f>
        <v>0</v>
      </c>
      <c r="K148" s="221"/>
      <c r="L148" s="45"/>
      <c r="M148" s="222" t="s">
        <v>1</v>
      </c>
      <c r="N148" s="223" t="s">
        <v>41</v>
      </c>
      <c r="O148" s="92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6" t="s">
        <v>139</v>
      </c>
      <c r="AT148" s="226" t="s">
        <v>136</v>
      </c>
      <c r="AU148" s="226" t="s">
        <v>88</v>
      </c>
      <c r="AY148" s="18" t="s">
        <v>133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81</v>
      </c>
      <c r="BK148" s="227">
        <f>ROUND(I148*H148,2)</f>
        <v>0</v>
      </c>
      <c r="BL148" s="18" t="s">
        <v>139</v>
      </c>
      <c r="BM148" s="226" t="s">
        <v>166</v>
      </c>
    </row>
    <row r="149" s="2" customFormat="1">
      <c r="A149" s="39"/>
      <c r="B149" s="40"/>
      <c r="C149" s="41"/>
      <c r="D149" s="228" t="s">
        <v>141</v>
      </c>
      <c r="E149" s="41"/>
      <c r="F149" s="229" t="s">
        <v>164</v>
      </c>
      <c r="G149" s="41"/>
      <c r="H149" s="41"/>
      <c r="I149" s="230"/>
      <c r="J149" s="41"/>
      <c r="K149" s="41"/>
      <c r="L149" s="45"/>
      <c r="M149" s="231"/>
      <c r="N149" s="23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88</v>
      </c>
    </row>
    <row r="150" s="2" customFormat="1" ht="37.8" customHeight="1">
      <c r="A150" s="39"/>
      <c r="B150" s="40"/>
      <c r="C150" s="214" t="s">
        <v>167</v>
      </c>
      <c r="D150" s="214" t="s">
        <v>136</v>
      </c>
      <c r="E150" s="215" t="s">
        <v>168</v>
      </c>
      <c r="F150" s="216" t="s">
        <v>169</v>
      </c>
      <c r="G150" s="217" t="s">
        <v>85</v>
      </c>
      <c r="H150" s="218">
        <v>681.86000000000001</v>
      </c>
      <c r="I150" s="219"/>
      <c r="J150" s="220">
        <f>ROUND(I150*H150,2)</f>
        <v>0</v>
      </c>
      <c r="K150" s="221"/>
      <c r="L150" s="45"/>
      <c r="M150" s="222" t="s">
        <v>1</v>
      </c>
      <c r="N150" s="223" t="s">
        <v>41</v>
      </c>
      <c r="O150" s="92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6" t="s">
        <v>139</v>
      </c>
      <c r="AT150" s="226" t="s">
        <v>136</v>
      </c>
      <c r="AU150" s="226" t="s">
        <v>88</v>
      </c>
      <c r="AY150" s="18" t="s">
        <v>133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8" t="s">
        <v>81</v>
      </c>
      <c r="BK150" s="227">
        <f>ROUND(I150*H150,2)</f>
        <v>0</v>
      </c>
      <c r="BL150" s="18" t="s">
        <v>139</v>
      </c>
      <c r="BM150" s="226" t="s">
        <v>170</v>
      </c>
    </row>
    <row r="151" s="2" customFormat="1">
      <c r="A151" s="39"/>
      <c r="B151" s="40"/>
      <c r="C151" s="41"/>
      <c r="D151" s="228" t="s">
        <v>141</v>
      </c>
      <c r="E151" s="41"/>
      <c r="F151" s="229" t="s">
        <v>169</v>
      </c>
      <c r="G151" s="41"/>
      <c r="H151" s="41"/>
      <c r="I151" s="230"/>
      <c r="J151" s="41"/>
      <c r="K151" s="41"/>
      <c r="L151" s="45"/>
      <c r="M151" s="231"/>
      <c r="N151" s="23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88</v>
      </c>
    </row>
    <row r="152" s="13" customFormat="1">
      <c r="A152" s="13"/>
      <c r="B152" s="233"/>
      <c r="C152" s="234"/>
      <c r="D152" s="228" t="s">
        <v>142</v>
      </c>
      <c r="E152" s="235" t="s">
        <v>1</v>
      </c>
      <c r="F152" s="236" t="s">
        <v>171</v>
      </c>
      <c r="G152" s="234"/>
      <c r="H152" s="237">
        <v>25.48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142</v>
      </c>
      <c r="AU152" s="243" t="s">
        <v>88</v>
      </c>
      <c r="AV152" s="13" t="s">
        <v>88</v>
      </c>
      <c r="AW152" s="13" t="s">
        <v>33</v>
      </c>
      <c r="AX152" s="13" t="s">
        <v>76</v>
      </c>
      <c r="AY152" s="243" t="s">
        <v>133</v>
      </c>
    </row>
    <row r="153" s="13" customFormat="1">
      <c r="A153" s="13"/>
      <c r="B153" s="233"/>
      <c r="C153" s="234"/>
      <c r="D153" s="228" t="s">
        <v>142</v>
      </c>
      <c r="E153" s="235" t="s">
        <v>1</v>
      </c>
      <c r="F153" s="236" t="s">
        <v>172</v>
      </c>
      <c r="G153" s="234"/>
      <c r="H153" s="237">
        <v>103.2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142</v>
      </c>
      <c r="AU153" s="243" t="s">
        <v>88</v>
      </c>
      <c r="AV153" s="13" t="s">
        <v>88</v>
      </c>
      <c r="AW153" s="13" t="s">
        <v>33</v>
      </c>
      <c r="AX153" s="13" t="s">
        <v>76</v>
      </c>
      <c r="AY153" s="243" t="s">
        <v>133</v>
      </c>
    </row>
    <row r="154" s="13" customFormat="1">
      <c r="A154" s="13"/>
      <c r="B154" s="233"/>
      <c r="C154" s="234"/>
      <c r="D154" s="228" t="s">
        <v>142</v>
      </c>
      <c r="E154" s="235" t="s">
        <v>1</v>
      </c>
      <c r="F154" s="236" t="s">
        <v>173</v>
      </c>
      <c r="G154" s="234"/>
      <c r="H154" s="237">
        <v>562.72000000000003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142</v>
      </c>
      <c r="AU154" s="243" t="s">
        <v>88</v>
      </c>
      <c r="AV154" s="13" t="s">
        <v>88</v>
      </c>
      <c r="AW154" s="13" t="s">
        <v>33</v>
      </c>
      <c r="AX154" s="13" t="s">
        <v>76</v>
      </c>
      <c r="AY154" s="243" t="s">
        <v>133</v>
      </c>
    </row>
    <row r="155" s="13" customFormat="1">
      <c r="A155" s="13"/>
      <c r="B155" s="233"/>
      <c r="C155" s="234"/>
      <c r="D155" s="228" t="s">
        <v>142</v>
      </c>
      <c r="E155" s="235" t="s">
        <v>1</v>
      </c>
      <c r="F155" s="236" t="s">
        <v>174</v>
      </c>
      <c r="G155" s="234"/>
      <c r="H155" s="237">
        <v>-9.5399999999999991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142</v>
      </c>
      <c r="AU155" s="243" t="s">
        <v>88</v>
      </c>
      <c r="AV155" s="13" t="s">
        <v>88</v>
      </c>
      <c r="AW155" s="13" t="s">
        <v>33</v>
      </c>
      <c r="AX155" s="13" t="s">
        <v>76</v>
      </c>
      <c r="AY155" s="243" t="s">
        <v>133</v>
      </c>
    </row>
    <row r="156" s="14" customFormat="1">
      <c r="A156" s="14"/>
      <c r="B156" s="244"/>
      <c r="C156" s="245"/>
      <c r="D156" s="228" t="s">
        <v>142</v>
      </c>
      <c r="E156" s="246" t="s">
        <v>1</v>
      </c>
      <c r="F156" s="247" t="s">
        <v>175</v>
      </c>
      <c r="G156" s="245"/>
      <c r="H156" s="248">
        <v>681.86000000000001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142</v>
      </c>
      <c r="AU156" s="254" t="s">
        <v>88</v>
      </c>
      <c r="AV156" s="14" t="s">
        <v>139</v>
      </c>
      <c r="AW156" s="14" t="s">
        <v>33</v>
      </c>
      <c r="AX156" s="14" t="s">
        <v>81</v>
      </c>
      <c r="AY156" s="254" t="s">
        <v>133</v>
      </c>
    </row>
    <row r="157" s="2" customFormat="1" ht="24.15" customHeight="1">
      <c r="A157" s="39"/>
      <c r="B157" s="40"/>
      <c r="C157" s="214" t="s">
        <v>134</v>
      </c>
      <c r="D157" s="214" t="s">
        <v>136</v>
      </c>
      <c r="E157" s="215" t="s">
        <v>176</v>
      </c>
      <c r="F157" s="216" t="s">
        <v>177</v>
      </c>
      <c r="G157" s="217" t="s">
        <v>85</v>
      </c>
      <c r="H157" s="218">
        <v>105</v>
      </c>
      <c r="I157" s="219"/>
      <c r="J157" s="220">
        <f>ROUND(I157*H157,2)</f>
        <v>0</v>
      </c>
      <c r="K157" s="221"/>
      <c r="L157" s="45"/>
      <c r="M157" s="222" t="s">
        <v>1</v>
      </c>
      <c r="N157" s="223" t="s">
        <v>41</v>
      </c>
      <c r="O157" s="92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139</v>
      </c>
      <c r="AT157" s="226" t="s">
        <v>136</v>
      </c>
      <c r="AU157" s="226" t="s">
        <v>88</v>
      </c>
      <c r="AY157" s="18" t="s">
        <v>133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139</v>
      </c>
      <c r="BM157" s="226" t="s">
        <v>178</v>
      </c>
    </row>
    <row r="158" s="2" customFormat="1">
      <c r="A158" s="39"/>
      <c r="B158" s="40"/>
      <c r="C158" s="41"/>
      <c r="D158" s="228" t="s">
        <v>141</v>
      </c>
      <c r="E158" s="41"/>
      <c r="F158" s="229" t="s">
        <v>177</v>
      </c>
      <c r="G158" s="41"/>
      <c r="H158" s="41"/>
      <c r="I158" s="230"/>
      <c r="J158" s="41"/>
      <c r="K158" s="41"/>
      <c r="L158" s="45"/>
      <c r="M158" s="231"/>
      <c r="N158" s="23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141</v>
      </c>
      <c r="AU158" s="18" t="s">
        <v>88</v>
      </c>
    </row>
    <row r="159" s="2" customFormat="1" ht="24.15" customHeight="1">
      <c r="A159" s="39"/>
      <c r="B159" s="40"/>
      <c r="C159" s="214" t="s">
        <v>179</v>
      </c>
      <c r="D159" s="214" t="s">
        <v>136</v>
      </c>
      <c r="E159" s="215" t="s">
        <v>180</v>
      </c>
      <c r="F159" s="216" t="s">
        <v>181</v>
      </c>
      <c r="G159" s="217" t="s">
        <v>85</v>
      </c>
      <c r="H159" s="218">
        <v>1050</v>
      </c>
      <c r="I159" s="219"/>
      <c r="J159" s="220">
        <f>ROUND(I159*H159,2)</f>
        <v>0</v>
      </c>
      <c r="K159" s="221"/>
      <c r="L159" s="45"/>
      <c r="M159" s="222" t="s">
        <v>1</v>
      </c>
      <c r="N159" s="223" t="s">
        <v>41</v>
      </c>
      <c r="O159" s="92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139</v>
      </c>
      <c r="AT159" s="226" t="s">
        <v>136</v>
      </c>
      <c r="AU159" s="226" t="s">
        <v>88</v>
      </c>
      <c r="AY159" s="18" t="s">
        <v>133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139</v>
      </c>
      <c r="BM159" s="226" t="s">
        <v>182</v>
      </c>
    </row>
    <row r="160" s="2" customFormat="1">
      <c r="A160" s="39"/>
      <c r="B160" s="40"/>
      <c r="C160" s="41"/>
      <c r="D160" s="228" t="s">
        <v>141</v>
      </c>
      <c r="E160" s="41"/>
      <c r="F160" s="229" t="s">
        <v>181</v>
      </c>
      <c r="G160" s="41"/>
      <c r="H160" s="41"/>
      <c r="I160" s="230"/>
      <c r="J160" s="41"/>
      <c r="K160" s="41"/>
      <c r="L160" s="45"/>
      <c r="M160" s="231"/>
      <c r="N160" s="23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88</v>
      </c>
    </row>
    <row r="161" s="13" customFormat="1">
      <c r="A161" s="13"/>
      <c r="B161" s="233"/>
      <c r="C161" s="234"/>
      <c r="D161" s="228" t="s">
        <v>142</v>
      </c>
      <c r="E161" s="235" t="s">
        <v>1</v>
      </c>
      <c r="F161" s="236" t="s">
        <v>183</v>
      </c>
      <c r="G161" s="234"/>
      <c r="H161" s="237">
        <v>1050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142</v>
      </c>
      <c r="AU161" s="243" t="s">
        <v>88</v>
      </c>
      <c r="AV161" s="13" t="s">
        <v>88</v>
      </c>
      <c r="AW161" s="13" t="s">
        <v>33</v>
      </c>
      <c r="AX161" s="13" t="s">
        <v>81</v>
      </c>
      <c r="AY161" s="243" t="s">
        <v>133</v>
      </c>
    </row>
    <row r="162" s="12" customFormat="1" ht="22.8" customHeight="1">
      <c r="A162" s="12"/>
      <c r="B162" s="198"/>
      <c r="C162" s="199"/>
      <c r="D162" s="200" t="s">
        <v>75</v>
      </c>
      <c r="E162" s="212" t="s">
        <v>184</v>
      </c>
      <c r="F162" s="212" t="s">
        <v>185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SUM(P163:P180)</f>
        <v>0</v>
      </c>
      <c r="Q162" s="206"/>
      <c r="R162" s="207">
        <f>SUM(R163:R180)</f>
        <v>0</v>
      </c>
      <c r="S162" s="206"/>
      <c r="T162" s="208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81</v>
      </c>
      <c r="AT162" s="210" t="s">
        <v>75</v>
      </c>
      <c r="AU162" s="210" t="s">
        <v>81</v>
      </c>
      <c r="AY162" s="209" t="s">
        <v>133</v>
      </c>
      <c r="BK162" s="211">
        <f>SUM(BK163:BK180)</f>
        <v>0</v>
      </c>
    </row>
    <row r="163" s="2" customFormat="1" ht="24.15" customHeight="1">
      <c r="A163" s="39"/>
      <c r="B163" s="40"/>
      <c r="C163" s="214" t="s">
        <v>186</v>
      </c>
      <c r="D163" s="214" t="s">
        <v>136</v>
      </c>
      <c r="E163" s="215" t="s">
        <v>187</v>
      </c>
      <c r="F163" s="216" t="s">
        <v>188</v>
      </c>
      <c r="G163" s="217" t="s">
        <v>189</v>
      </c>
      <c r="H163" s="218">
        <v>123.7</v>
      </c>
      <c r="I163" s="219"/>
      <c r="J163" s="220">
        <f>ROUND(I163*H163,2)</f>
        <v>0</v>
      </c>
      <c r="K163" s="221"/>
      <c r="L163" s="45"/>
      <c r="M163" s="222" t="s">
        <v>1</v>
      </c>
      <c r="N163" s="223" t="s">
        <v>41</v>
      </c>
      <c r="O163" s="92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6" t="s">
        <v>139</v>
      </c>
      <c r="AT163" s="226" t="s">
        <v>136</v>
      </c>
      <c r="AU163" s="226" t="s">
        <v>88</v>
      </c>
      <c r="AY163" s="18" t="s">
        <v>133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81</v>
      </c>
      <c r="BK163" s="227">
        <f>ROUND(I163*H163,2)</f>
        <v>0</v>
      </c>
      <c r="BL163" s="18" t="s">
        <v>139</v>
      </c>
      <c r="BM163" s="226" t="s">
        <v>190</v>
      </c>
    </row>
    <row r="164" s="2" customFormat="1">
      <c r="A164" s="39"/>
      <c r="B164" s="40"/>
      <c r="C164" s="41"/>
      <c r="D164" s="228" t="s">
        <v>141</v>
      </c>
      <c r="E164" s="41"/>
      <c r="F164" s="229" t="s">
        <v>188</v>
      </c>
      <c r="G164" s="41"/>
      <c r="H164" s="41"/>
      <c r="I164" s="230"/>
      <c r="J164" s="41"/>
      <c r="K164" s="41"/>
      <c r="L164" s="45"/>
      <c r="M164" s="231"/>
      <c r="N164" s="23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141</v>
      </c>
      <c r="AU164" s="18" t="s">
        <v>88</v>
      </c>
    </row>
    <row r="165" s="2" customFormat="1" ht="21.75" customHeight="1">
      <c r="A165" s="39"/>
      <c r="B165" s="40"/>
      <c r="C165" s="214" t="s">
        <v>191</v>
      </c>
      <c r="D165" s="214" t="s">
        <v>136</v>
      </c>
      <c r="E165" s="215" t="s">
        <v>192</v>
      </c>
      <c r="F165" s="216" t="s">
        <v>193</v>
      </c>
      <c r="G165" s="217" t="s">
        <v>194</v>
      </c>
      <c r="H165" s="218">
        <v>16</v>
      </c>
      <c r="I165" s="219"/>
      <c r="J165" s="220">
        <f>ROUND(I165*H165,2)</f>
        <v>0</v>
      </c>
      <c r="K165" s="221"/>
      <c r="L165" s="45"/>
      <c r="M165" s="222" t="s">
        <v>1</v>
      </c>
      <c r="N165" s="223" t="s">
        <v>41</v>
      </c>
      <c r="O165" s="92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139</v>
      </c>
      <c r="AT165" s="226" t="s">
        <v>136</v>
      </c>
      <c r="AU165" s="226" t="s">
        <v>88</v>
      </c>
      <c r="AY165" s="18" t="s">
        <v>133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81</v>
      </c>
      <c r="BK165" s="227">
        <f>ROUND(I165*H165,2)</f>
        <v>0</v>
      </c>
      <c r="BL165" s="18" t="s">
        <v>139</v>
      </c>
      <c r="BM165" s="226" t="s">
        <v>195</v>
      </c>
    </row>
    <row r="166" s="2" customFormat="1">
      <c r="A166" s="39"/>
      <c r="B166" s="40"/>
      <c r="C166" s="41"/>
      <c r="D166" s="228" t="s">
        <v>141</v>
      </c>
      <c r="E166" s="41"/>
      <c r="F166" s="229" t="s">
        <v>193</v>
      </c>
      <c r="G166" s="41"/>
      <c r="H166" s="41"/>
      <c r="I166" s="230"/>
      <c r="J166" s="41"/>
      <c r="K166" s="41"/>
      <c r="L166" s="45"/>
      <c r="M166" s="231"/>
      <c r="N166" s="23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141</v>
      </c>
      <c r="AU166" s="18" t="s">
        <v>88</v>
      </c>
    </row>
    <row r="167" s="2" customFormat="1" ht="24.15" customHeight="1">
      <c r="A167" s="39"/>
      <c r="B167" s="40"/>
      <c r="C167" s="214" t="s">
        <v>196</v>
      </c>
      <c r="D167" s="214" t="s">
        <v>136</v>
      </c>
      <c r="E167" s="215" t="s">
        <v>197</v>
      </c>
      <c r="F167" s="216" t="s">
        <v>198</v>
      </c>
      <c r="G167" s="217" t="s">
        <v>194</v>
      </c>
      <c r="H167" s="218">
        <v>320</v>
      </c>
      <c r="I167" s="219"/>
      <c r="J167" s="220">
        <f>ROUND(I167*H167,2)</f>
        <v>0</v>
      </c>
      <c r="K167" s="221"/>
      <c r="L167" s="45"/>
      <c r="M167" s="222" t="s">
        <v>1</v>
      </c>
      <c r="N167" s="223" t="s">
        <v>41</v>
      </c>
      <c r="O167" s="92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139</v>
      </c>
      <c r="AT167" s="226" t="s">
        <v>136</v>
      </c>
      <c r="AU167" s="226" t="s">
        <v>88</v>
      </c>
      <c r="AY167" s="18" t="s">
        <v>133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139</v>
      </c>
      <c r="BM167" s="226" t="s">
        <v>199</v>
      </c>
    </row>
    <row r="168" s="2" customFormat="1">
      <c r="A168" s="39"/>
      <c r="B168" s="40"/>
      <c r="C168" s="41"/>
      <c r="D168" s="228" t="s">
        <v>141</v>
      </c>
      <c r="E168" s="41"/>
      <c r="F168" s="229" t="s">
        <v>198</v>
      </c>
      <c r="G168" s="41"/>
      <c r="H168" s="41"/>
      <c r="I168" s="230"/>
      <c r="J168" s="41"/>
      <c r="K168" s="41"/>
      <c r="L168" s="45"/>
      <c r="M168" s="231"/>
      <c r="N168" s="23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88</v>
      </c>
    </row>
    <row r="169" s="13" customFormat="1">
      <c r="A169" s="13"/>
      <c r="B169" s="233"/>
      <c r="C169" s="234"/>
      <c r="D169" s="228" t="s">
        <v>142</v>
      </c>
      <c r="E169" s="235" t="s">
        <v>1</v>
      </c>
      <c r="F169" s="236" t="s">
        <v>200</v>
      </c>
      <c r="G169" s="234"/>
      <c r="H169" s="237">
        <v>320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142</v>
      </c>
      <c r="AU169" s="243" t="s">
        <v>88</v>
      </c>
      <c r="AV169" s="13" t="s">
        <v>88</v>
      </c>
      <c r="AW169" s="13" t="s">
        <v>33</v>
      </c>
      <c r="AX169" s="13" t="s">
        <v>81</v>
      </c>
      <c r="AY169" s="243" t="s">
        <v>133</v>
      </c>
    </row>
    <row r="170" s="2" customFormat="1" ht="24.15" customHeight="1">
      <c r="A170" s="39"/>
      <c r="B170" s="40"/>
      <c r="C170" s="214" t="s">
        <v>201</v>
      </c>
      <c r="D170" s="214" t="s">
        <v>136</v>
      </c>
      <c r="E170" s="215" t="s">
        <v>202</v>
      </c>
      <c r="F170" s="216" t="s">
        <v>203</v>
      </c>
      <c r="G170" s="217" t="s">
        <v>189</v>
      </c>
      <c r="H170" s="218">
        <v>94.989000000000004</v>
      </c>
      <c r="I170" s="219"/>
      <c r="J170" s="220">
        <f>ROUND(I170*H170,2)</f>
        <v>0</v>
      </c>
      <c r="K170" s="221"/>
      <c r="L170" s="45"/>
      <c r="M170" s="222" t="s">
        <v>1</v>
      </c>
      <c r="N170" s="223" t="s">
        <v>41</v>
      </c>
      <c r="O170" s="92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6" t="s">
        <v>139</v>
      </c>
      <c r="AT170" s="226" t="s">
        <v>136</v>
      </c>
      <c r="AU170" s="226" t="s">
        <v>88</v>
      </c>
      <c r="AY170" s="18" t="s">
        <v>133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8" t="s">
        <v>81</v>
      </c>
      <c r="BK170" s="227">
        <f>ROUND(I170*H170,2)</f>
        <v>0</v>
      </c>
      <c r="BL170" s="18" t="s">
        <v>139</v>
      </c>
      <c r="BM170" s="226" t="s">
        <v>204</v>
      </c>
    </row>
    <row r="171" s="2" customFormat="1">
      <c r="A171" s="39"/>
      <c r="B171" s="40"/>
      <c r="C171" s="41"/>
      <c r="D171" s="228" t="s">
        <v>141</v>
      </c>
      <c r="E171" s="41"/>
      <c r="F171" s="229" t="s">
        <v>203</v>
      </c>
      <c r="G171" s="41"/>
      <c r="H171" s="41"/>
      <c r="I171" s="230"/>
      <c r="J171" s="41"/>
      <c r="K171" s="41"/>
      <c r="L171" s="45"/>
      <c r="M171" s="231"/>
      <c r="N171" s="232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88</v>
      </c>
    </row>
    <row r="172" s="2" customFormat="1" ht="24.15" customHeight="1">
      <c r="A172" s="39"/>
      <c r="B172" s="40"/>
      <c r="C172" s="214" t="s">
        <v>8</v>
      </c>
      <c r="D172" s="214" t="s">
        <v>136</v>
      </c>
      <c r="E172" s="215" t="s">
        <v>205</v>
      </c>
      <c r="F172" s="216" t="s">
        <v>206</v>
      </c>
      <c r="G172" s="217" t="s">
        <v>189</v>
      </c>
      <c r="H172" s="218">
        <v>1899.78</v>
      </c>
      <c r="I172" s="219"/>
      <c r="J172" s="220">
        <f>ROUND(I172*H172,2)</f>
        <v>0</v>
      </c>
      <c r="K172" s="221"/>
      <c r="L172" s="45"/>
      <c r="M172" s="222" t="s">
        <v>1</v>
      </c>
      <c r="N172" s="223" t="s">
        <v>41</v>
      </c>
      <c r="O172" s="92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139</v>
      </c>
      <c r="AT172" s="226" t="s">
        <v>136</v>
      </c>
      <c r="AU172" s="226" t="s">
        <v>88</v>
      </c>
      <c r="AY172" s="18" t="s">
        <v>133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139</v>
      </c>
      <c r="BM172" s="226" t="s">
        <v>207</v>
      </c>
    </row>
    <row r="173" s="2" customFormat="1">
      <c r="A173" s="39"/>
      <c r="B173" s="40"/>
      <c r="C173" s="41"/>
      <c r="D173" s="228" t="s">
        <v>141</v>
      </c>
      <c r="E173" s="41"/>
      <c r="F173" s="229" t="s">
        <v>206</v>
      </c>
      <c r="G173" s="41"/>
      <c r="H173" s="41"/>
      <c r="I173" s="230"/>
      <c r="J173" s="41"/>
      <c r="K173" s="41"/>
      <c r="L173" s="45"/>
      <c r="M173" s="231"/>
      <c r="N173" s="232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141</v>
      </c>
      <c r="AU173" s="18" t="s">
        <v>88</v>
      </c>
    </row>
    <row r="174" s="13" customFormat="1">
      <c r="A174" s="13"/>
      <c r="B174" s="233"/>
      <c r="C174" s="234"/>
      <c r="D174" s="228" t="s">
        <v>142</v>
      </c>
      <c r="E174" s="235" t="s">
        <v>1</v>
      </c>
      <c r="F174" s="236" t="s">
        <v>208</v>
      </c>
      <c r="G174" s="234"/>
      <c r="H174" s="237">
        <v>1899.78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142</v>
      </c>
      <c r="AU174" s="243" t="s">
        <v>88</v>
      </c>
      <c r="AV174" s="13" t="s">
        <v>88</v>
      </c>
      <c r="AW174" s="13" t="s">
        <v>33</v>
      </c>
      <c r="AX174" s="13" t="s">
        <v>81</v>
      </c>
      <c r="AY174" s="243" t="s">
        <v>133</v>
      </c>
    </row>
    <row r="175" s="2" customFormat="1" ht="33" customHeight="1">
      <c r="A175" s="39"/>
      <c r="B175" s="40"/>
      <c r="C175" s="214" t="s">
        <v>209</v>
      </c>
      <c r="D175" s="214" t="s">
        <v>136</v>
      </c>
      <c r="E175" s="215" t="s">
        <v>210</v>
      </c>
      <c r="F175" s="216" t="s">
        <v>211</v>
      </c>
      <c r="G175" s="217" t="s">
        <v>189</v>
      </c>
      <c r="H175" s="218">
        <v>5.9889999999999999</v>
      </c>
      <c r="I175" s="219"/>
      <c r="J175" s="220">
        <f>ROUND(I175*H175,2)</f>
        <v>0</v>
      </c>
      <c r="K175" s="221"/>
      <c r="L175" s="45"/>
      <c r="M175" s="222" t="s">
        <v>1</v>
      </c>
      <c r="N175" s="223" t="s">
        <v>41</v>
      </c>
      <c r="O175" s="92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139</v>
      </c>
      <c r="AT175" s="226" t="s">
        <v>136</v>
      </c>
      <c r="AU175" s="226" t="s">
        <v>88</v>
      </c>
      <c r="AY175" s="18" t="s">
        <v>133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81</v>
      </c>
      <c r="BK175" s="227">
        <f>ROUND(I175*H175,2)</f>
        <v>0</v>
      </c>
      <c r="BL175" s="18" t="s">
        <v>139</v>
      </c>
      <c r="BM175" s="226" t="s">
        <v>212</v>
      </c>
    </row>
    <row r="176" s="2" customFormat="1">
      <c r="A176" s="39"/>
      <c r="B176" s="40"/>
      <c r="C176" s="41"/>
      <c r="D176" s="228" t="s">
        <v>141</v>
      </c>
      <c r="E176" s="41"/>
      <c r="F176" s="229" t="s">
        <v>211</v>
      </c>
      <c r="G176" s="41"/>
      <c r="H176" s="41"/>
      <c r="I176" s="230"/>
      <c r="J176" s="41"/>
      <c r="K176" s="41"/>
      <c r="L176" s="45"/>
      <c r="M176" s="231"/>
      <c r="N176" s="23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88</v>
      </c>
    </row>
    <row r="177" s="2" customFormat="1" ht="24.15" customHeight="1">
      <c r="A177" s="39"/>
      <c r="B177" s="40"/>
      <c r="C177" s="214" t="s">
        <v>213</v>
      </c>
      <c r="D177" s="214" t="s">
        <v>136</v>
      </c>
      <c r="E177" s="215" t="s">
        <v>214</v>
      </c>
      <c r="F177" s="216" t="s">
        <v>215</v>
      </c>
      <c r="G177" s="217" t="s">
        <v>189</v>
      </c>
      <c r="H177" s="218">
        <v>56.299999999999997</v>
      </c>
      <c r="I177" s="219"/>
      <c r="J177" s="220">
        <f>ROUND(I177*H177,2)</f>
        <v>0</v>
      </c>
      <c r="K177" s="221"/>
      <c r="L177" s="45"/>
      <c r="M177" s="222" t="s">
        <v>1</v>
      </c>
      <c r="N177" s="223" t="s">
        <v>41</v>
      </c>
      <c r="O177" s="92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139</v>
      </c>
      <c r="AT177" s="226" t="s">
        <v>136</v>
      </c>
      <c r="AU177" s="226" t="s">
        <v>88</v>
      </c>
      <c r="AY177" s="18" t="s">
        <v>133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81</v>
      </c>
      <c r="BK177" s="227">
        <f>ROUND(I177*H177,2)</f>
        <v>0</v>
      </c>
      <c r="BL177" s="18" t="s">
        <v>139</v>
      </c>
      <c r="BM177" s="226" t="s">
        <v>216</v>
      </c>
    </row>
    <row r="178" s="2" customFormat="1">
      <c r="A178" s="39"/>
      <c r="B178" s="40"/>
      <c r="C178" s="41"/>
      <c r="D178" s="228" t="s">
        <v>141</v>
      </c>
      <c r="E178" s="41"/>
      <c r="F178" s="229" t="s">
        <v>215</v>
      </c>
      <c r="G178" s="41"/>
      <c r="H178" s="41"/>
      <c r="I178" s="230"/>
      <c r="J178" s="41"/>
      <c r="K178" s="41"/>
      <c r="L178" s="45"/>
      <c r="M178" s="231"/>
      <c r="N178" s="232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141</v>
      </c>
      <c r="AU178" s="18" t="s">
        <v>88</v>
      </c>
    </row>
    <row r="179" s="2" customFormat="1" ht="33" customHeight="1">
      <c r="A179" s="39"/>
      <c r="B179" s="40"/>
      <c r="C179" s="214" t="s">
        <v>217</v>
      </c>
      <c r="D179" s="214" t="s">
        <v>136</v>
      </c>
      <c r="E179" s="215" t="s">
        <v>218</v>
      </c>
      <c r="F179" s="216" t="s">
        <v>219</v>
      </c>
      <c r="G179" s="217" t="s">
        <v>189</v>
      </c>
      <c r="H179" s="218">
        <v>32.700000000000003</v>
      </c>
      <c r="I179" s="219"/>
      <c r="J179" s="220">
        <f>ROUND(I179*H179,2)</f>
        <v>0</v>
      </c>
      <c r="K179" s="221"/>
      <c r="L179" s="45"/>
      <c r="M179" s="222" t="s">
        <v>1</v>
      </c>
      <c r="N179" s="223" t="s">
        <v>41</v>
      </c>
      <c r="O179" s="92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139</v>
      </c>
      <c r="AT179" s="226" t="s">
        <v>136</v>
      </c>
      <c r="AU179" s="226" t="s">
        <v>88</v>
      </c>
      <c r="AY179" s="18" t="s">
        <v>133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81</v>
      </c>
      <c r="BK179" s="227">
        <f>ROUND(I179*H179,2)</f>
        <v>0</v>
      </c>
      <c r="BL179" s="18" t="s">
        <v>139</v>
      </c>
      <c r="BM179" s="226" t="s">
        <v>220</v>
      </c>
    </row>
    <row r="180" s="2" customFormat="1">
      <c r="A180" s="39"/>
      <c r="B180" s="40"/>
      <c r="C180" s="41"/>
      <c r="D180" s="228" t="s">
        <v>141</v>
      </c>
      <c r="E180" s="41"/>
      <c r="F180" s="229" t="s">
        <v>219</v>
      </c>
      <c r="G180" s="41"/>
      <c r="H180" s="41"/>
      <c r="I180" s="230"/>
      <c r="J180" s="41"/>
      <c r="K180" s="41"/>
      <c r="L180" s="45"/>
      <c r="M180" s="231"/>
      <c r="N180" s="23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88</v>
      </c>
    </row>
    <row r="181" s="12" customFormat="1" ht="22.8" customHeight="1">
      <c r="A181" s="12"/>
      <c r="B181" s="198"/>
      <c r="C181" s="199"/>
      <c r="D181" s="200" t="s">
        <v>75</v>
      </c>
      <c r="E181" s="212" t="s">
        <v>221</v>
      </c>
      <c r="F181" s="212" t="s">
        <v>185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SUM(P182:P183)</f>
        <v>0</v>
      </c>
      <c r="Q181" s="206"/>
      <c r="R181" s="207">
        <f>SUM(R182:R183)</f>
        <v>0</v>
      </c>
      <c r="S181" s="206"/>
      <c r="T181" s="208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81</v>
      </c>
      <c r="AT181" s="210" t="s">
        <v>75</v>
      </c>
      <c r="AU181" s="210" t="s">
        <v>81</v>
      </c>
      <c r="AY181" s="209" t="s">
        <v>133</v>
      </c>
      <c r="BK181" s="211">
        <f>SUM(BK182:BK183)</f>
        <v>0</v>
      </c>
    </row>
    <row r="182" s="2" customFormat="1" ht="24.15" customHeight="1">
      <c r="A182" s="39"/>
      <c r="B182" s="40"/>
      <c r="C182" s="214" t="s">
        <v>222</v>
      </c>
      <c r="D182" s="214" t="s">
        <v>136</v>
      </c>
      <c r="E182" s="215" t="s">
        <v>223</v>
      </c>
      <c r="F182" s="216" t="s">
        <v>224</v>
      </c>
      <c r="G182" s="217" t="s">
        <v>189</v>
      </c>
      <c r="H182" s="218">
        <v>54.700000000000003</v>
      </c>
      <c r="I182" s="219"/>
      <c r="J182" s="220">
        <f>ROUND(I182*H182,2)</f>
        <v>0</v>
      </c>
      <c r="K182" s="221"/>
      <c r="L182" s="45"/>
      <c r="M182" s="222" t="s">
        <v>1</v>
      </c>
      <c r="N182" s="223" t="s">
        <v>41</v>
      </c>
      <c r="O182" s="92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139</v>
      </c>
      <c r="AT182" s="226" t="s">
        <v>136</v>
      </c>
      <c r="AU182" s="226" t="s">
        <v>88</v>
      </c>
      <c r="AY182" s="18" t="s">
        <v>133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81</v>
      </c>
      <c r="BK182" s="227">
        <f>ROUND(I182*H182,2)</f>
        <v>0</v>
      </c>
      <c r="BL182" s="18" t="s">
        <v>139</v>
      </c>
      <c r="BM182" s="226" t="s">
        <v>225</v>
      </c>
    </row>
    <row r="183" s="2" customFormat="1">
      <c r="A183" s="39"/>
      <c r="B183" s="40"/>
      <c r="C183" s="41"/>
      <c r="D183" s="228" t="s">
        <v>141</v>
      </c>
      <c r="E183" s="41"/>
      <c r="F183" s="229" t="s">
        <v>224</v>
      </c>
      <c r="G183" s="41"/>
      <c r="H183" s="41"/>
      <c r="I183" s="230"/>
      <c r="J183" s="41"/>
      <c r="K183" s="41"/>
      <c r="L183" s="45"/>
      <c r="M183" s="231"/>
      <c r="N183" s="232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141</v>
      </c>
      <c r="AU183" s="18" t="s">
        <v>88</v>
      </c>
    </row>
    <row r="184" s="12" customFormat="1" ht="25.92" customHeight="1">
      <c r="A184" s="12"/>
      <c r="B184" s="198"/>
      <c r="C184" s="199"/>
      <c r="D184" s="200" t="s">
        <v>75</v>
      </c>
      <c r="E184" s="201" t="s">
        <v>226</v>
      </c>
      <c r="F184" s="201" t="s">
        <v>227</v>
      </c>
      <c r="G184" s="199"/>
      <c r="H184" s="199"/>
      <c r="I184" s="202"/>
      <c r="J184" s="203">
        <f>BK184</f>
        <v>0</v>
      </c>
      <c r="K184" s="199"/>
      <c r="L184" s="204"/>
      <c r="M184" s="205"/>
      <c r="N184" s="206"/>
      <c r="O184" s="206"/>
      <c r="P184" s="207">
        <f>P185+P332+P358+P366+P373+P382+P397+P405</f>
        <v>0</v>
      </c>
      <c r="Q184" s="206"/>
      <c r="R184" s="207">
        <f>R185+R332+R358+R366+R373+R382+R397+R405</f>
        <v>46.434845658389001</v>
      </c>
      <c r="S184" s="206"/>
      <c r="T184" s="208">
        <f>T185+T332+T358+T366+T373+T382+T397+T405</f>
        <v>237.12605650000006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88</v>
      </c>
      <c r="AT184" s="210" t="s">
        <v>75</v>
      </c>
      <c r="AU184" s="210" t="s">
        <v>76</v>
      </c>
      <c r="AY184" s="209" t="s">
        <v>133</v>
      </c>
      <c r="BK184" s="211">
        <f>BK185+BK332+BK358+BK366+BK373+BK382+BK397+BK405</f>
        <v>0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228</v>
      </c>
      <c r="F185" s="212" t="s">
        <v>229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SUM(P186:P331)</f>
        <v>0</v>
      </c>
      <c r="Q185" s="206"/>
      <c r="R185" s="207">
        <f>SUM(R186:R331)</f>
        <v>41.899665336251999</v>
      </c>
      <c r="S185" s="206"/>
      <c r="T185" s="208">
        <f>SUM(T186:T331)</f>
        <v>235.32327500000002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88</v>
      </c>
      <c r="AT185" s="210" t="s">
        <v>75</v>
      </c>
      <c r="AU185" s="210" t="s">
        <v>81</v>
      </c>
      <c r="AY185" s="209" t="s">
        <v>133</v>
      </c>
      <c r="BK185" s="211">
        <f>SUM(BK186:BK331)</f>
        <v>0</v>
      </c>
    </row>
    <row r="186" s="2" customFormat="1" ht="24.15" customHeight="1">
      <c r="A186" s="39"/>
      <c r="B186" s="40"/>
      <c r="C186" s="214" t="s">
        <v>230</v>
      </c>
      <c r="D186" s="214" t="s">
        <v>136</v>
      </c>
      <c r="E186" s="215" t="s">
        <v>231</v>
      </c>
      <c r="F186" s="216" t="s">
        <v>232</v>
      </c>
      <c r="G186" s="217" t="s">
        <v>85</v>
      </c>
      <c r="H186" s="218">
        <v>789.61400000000003</v>
      </c>
      <c r="I186" s="219"/>
      <c r="J186" s="220">
        <f>ROUND(I186*H186,2)</f>
        <v>0</v>
      </c>
      <c r="K186" s="221"/>
      <c r="L186" s="45"/>
      <c r="M186" s="222" t="s">
        <v>1</v>
      </c>
      <c r="N186" s="223" t="s">
        <v>41</v>
      </c>
      <c r="O186" s="92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209</v>
      </c>
      <c r="AT186" s="226" t="s">
        <v>136</v>
      </c>
      <c r="AU186" s="226" t="s">
        <v>88</v>
      </c>
      <c r="AY186" s="18" t="s">
        <v>133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81</v>
      </c>
      <c r="BK186" s="227">
        <f>ROUND(I186*H186,2)</f>
        <v>0</v>
      </c>
      <c r="BL186" s="18" t="s">
        <v>209</v>
      </c>
      <c r="BM186" s="226" t="s">
        <v>233</v>
      </c>
    </row>
    <row r="187" s="2" customFormat="1">
      <c r="A187" s="39"/>
      <c r="B187" s="40"/>
      <c r="C187" s="41"/>
      <c r="D187" s="228" t="s">
        <v>141</v>
      </c>
      <c r="E187" s="41"/>
      <c r="F187" s="229" t="s">
        <v>232</v>
      </c>
      <c r="G187" s="41"/>
      <c r="H187" s="41"/>
      <c r="I187" s="230"/>
      <c r="J187" s="41"/>
      <c r="K187" s="41"/>
      <c r="L187" s="45"/>
      <c r="M187" s="231"/>
      <c r="N187" s="232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88</v>
      </c>
    </row>
    <row r="188" s="15" customFormat="1">
      <c r="A188" s="15"/>
      <c r="B188" s="255"/>
      <c r="C188" s="256"/>
      <c r="D188" s="228" t="s">
        <v>142</v>
      </c>
      <c r="E188" s="257" t="s">
        <v>1</v>
      </c>
      <c r="F188" s="258" t="s">
        <v>234</v>
      </c>
      <c r="G188" s="256"/>
      <c r="H188" s="257" t="s">
        <v>1</v>
      </c>
      <c r="I188" s="259"/>
      <c r="J188" s="256"/>
      <c r="K188" s="256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142</v>
      </c>
      <c r="AU188" s="264" t="s">
        <v>88</v>
      </c>
      <c r="AV188" s="15" t="s">
        <v>81</v>
      </c>
      <c r="AW188" s="15" t="s">
        <v>33</v>
      </c>
      <c r="AX188" s="15" t="s">
        <v>76</v>
      </c>
      <c r="AY188" s="264" t="s">
        <v>133</v>
      </c>
    </row>
    <row r="189" s="15" customFormat="1">
      <c r="A189" s="15"/>
      <c r="B189" s="255"/>
      <c r="C189" s="256"/>
      <c r="D189" s="228" t="s">
        <v>142</v>
      </c>
      <c r="E189" s="257" t="s">
        <v>1</v>
      </c>
      <c r="F189" s="258" t="s">
        <v>235</v>
      </c>
      <c r="G189" s="256"/>
      <c r="H189" s="257" t="s">
        <v>1</v>
      </c>
      <c r="I189" s="259"/>
      <c r="J189" s="256"/>
      <c r="K189" s="256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142</v>
      </c>
      <c r="AU189" s="264" t="s">
        <v>88</v>
      </c>
      <c r="AV189" s="15" t="s">
        <v>81</v>
      </c>
      <c r="AW189" s="15" t="s">
        <v>33</v>
      </c>
      <c r="AX189" s="15" t="s">
        <v>76</v>
      </c>
      <c r="AY189" s="264" t="s">
        <v>133</v>
      </c>
    </row>
    <row r="190" s="13" customFormat="1">
      <c r="A190" s="13"/>
      <c r="B190" s="233"/>
      <c r="C190" s="234"/>
      <c r="D190" s="228" t="s">
        <v>142</v>
      </c>
      <c r="E190" s="235" t="s">
        <v>1</v>
      </c>
      <c r="F190" s="236" t="s">
        <v>236</v>
      </c>
      <c r="G190" s="234"/>
      <c r="H190" s="237">
        <v>77.349999999999994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142</v>
      </c>
      <c r="AU190" s="243" t="s">
        <v>88</v>
      </c>
      <c r="AV190" s="13" t="s">
        <v>88</v>
      </c>
      <c r="AW190" s="13" t="s">
        <v>33</v>
      </c>
      <c r="AX190" s="13" t="s">
        <v>76</v>
      </c>
      <c r="AY190" s="243" t="s">
        <v>133</v>
      </c>
    </row>
    <row r="191" s="13" customFormat="1">
      <c r="A191" s="13"/>
      <c r="B191" s="233"/>
      <c r="C191" s="234"/>
      <c r="D191" s="228" t="s">
        <v>142</v>
      </c>
      <c r="E191" s="235" t="s">
        <v>1</v>
      </c>
      <c r="F191" s="236" t="s">
        <v>237</v>
      </c>
      <c r="G191" s="234"/>
      <c r="H191" s="237">
        <v>30.404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142</v>
      </c>
      <c r="AU191" s="243" t="s">
        <v>88</v>
      </c>
      <c r="AV191" s="13" t="s">
        <v>88</v>
      </c>
      <c r="AW191" s="13" t="s">
        <v>33</v>
      </c>
      <c r="AX191" s="13" t="s">
        <v>76</v>
      </c>
      <c r="AY191" s="243" t="s">
        <v>133</v>
      </c>
    </row>
    <row r="192" s="16" customFormat="1">
      <c r="A192" s="16"/>
      <c r="B192" s="265"/>
      <c r="C192" s="266"/>
      <c r="D192" s="228" t="s">
        <v>142</v>
      </c>
      <c r="E192" s="267" t="s">
        <v>1</v>
      </c>
      <c r="F192" s="268" t="s">
        <v>238</v>
      </c>
      <c r="G192" s="266"/>
      <c r="H192" s="269">
        <v>107.75400000000001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142</v>
      </c>
      <c r="AU192" s="275" t="s">
        <v>88</v>
      </c>
      <c r="AV192" s="16" t="s">
        <v>87</v>
      </c>
      <c r="AW192" s="16" t="s">
        <v>33</v>
      </c>
      <c r="AX192" s="16" t="s">
        <v>76</v>
      </c>
      <c r="AY192" s="275" t="s">
        <v>133</v>
      </c>
    </row>
    <row r="193" s="15" customFormat="1">
      <c r="A193" s="15"/>
      <c r="B193" s="255"/>
      <c r="C193" s="256"/>
      <c r="D193" s="228" t="s">
        <v>142</v>
      </c>
      <c r="E193" s="257" t="s">
        <v>1</v>
      </c>
      <c r="F193" s="258" t="s">
        <v>239</v>
      </c>
      <c r="G193" s="256"/>
      <c r="H193" s="257" t="s">
        <v>1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142</v>
      </c>
      <c r="AU193" s="264" t="s">
        <v>88</v>
      </c>
      <c r="AV193" s="15" t="s">
        <v>81</v>
      </c>
      <c r="AW193" s="15" t="s">
        <v>33</v>
      </c>
      <c r="AX193" s="15" t="s">
        <v>76</v>
      </c>
      <c r="AY193" s="264" t="s">
        <v>133</v>
      </c>
    </row>
    <row r="194" s="13" customFormat="1">
      <c r="A194" s="13"/>
      <c r="B194" s="233"/>
      <c r="C194" s="234"/>
      <c r="D194" s="228" t="s">
        <v>142</v>
      </c>
      <c r="E194" s="235" t="s">
        <v>1</v>
      </c>
      <c r="F194" s="236" t="s">
        <v>171</v>
      </c>
      <c r="G194" s="234"/>
      <c r="H194" s="237">
        <v>25.48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142</v>
      </c>
      <c r="AU194" s="243" t="s">
        <v>88</v>
      </c>
      <c r="AV194" s="13" t="s">
        <v>88</v>
      </c>
      <c r="AW194" s="13" t="s">
        <v>33</v>
      </c>
      <c r="AX194" s="13" t="s">
        <v>76</v>
      </c>
      <c r="AY194" s="243" t="s">
        <v>133</v>
      </c>
    </row>
    <row r="195" s="13" customFormat="1">
      <c r="A195" s="13"/>
      <c r="B195" s="233"/>
      <c r="C195" s="234"/>
      <c r="D195" s="228" t="s">
        <v>142</v>
      </c>
      <c r="E195" s="235" t="s">
        <v>1</v>
      </c>
      <c r="F195" s="236" t="s">
        <v>172</v>
      </c>
      <c r="G195" s="234"/>
      <c r="H195" s="237">
        <v>103.2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142</v>
      </c>
      <c r="AU195" s="243" t="s">
        <v>88</v>
      </c>
      <c r="AV195" s="13" t="s">
        <v>88</v>
      </c>
      <c r="AW195" s="13" t="s">
        <v>33</v>
      </c>
      <c r="AX195" s="13" t="s">
        <v>76</v>
      </c>
      <c r="AY195" s="243" t="s">
        <v>133</v>
      </c>
    </row>
    <row r="196" s="13" customFormat="1">
      <c r="A196" s="13"/>
      <c r="B196" s="233"/>
      <c r="C196" s="234"/>
      <c r="D196" s="228" t="s">
        <v>142</v>
      </c>
      <c r="E196" s="235" t="s">
        <v>1</v>
      </c>
      <c r="F196" s="236" t="s">
        <v>173</v>
      </c>
      <c r="G196" s="234"/>
      <c r="H196" s="237">
        <v>562.72000000000003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142</v>
      </c>
      <c r="AU196" s="243" t="s">
        <v>88</v>
      </c>
      <c r="AV196" s="13" t="s">
        <v>88</v>
      </c>
      <c r="AW196" s="13" t="s">
        <v>33</v>
      </c>
      <c r="AX196" s="13" t="s">
        <v>76</v>
      </c>
      <c r="AY196" s="243" t="s">
        <v>133</v>
      </c>
    </row>
    <row r="197" s="13" customFormat="1">
      <c r="A197" s="13"/>
      <c r="B197" s="233"/>
      <c r="C197" s="234"/>
      <c r="D197" s="228" t="s">
        <v>142</v>
      </c>
      <c r="E197" s="235" t="s">
        <v>1</v>
      </c>
      <c r="F197" s="236" t="s">
        <v>174</v>
      </c>
      <c r="G197" s="234"/>
      <c r="H197" s="237">
        <v>-9.5399999999999991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142</v>
      </c>
      <c r="AU197" s="243" t="s">
        <v>88</v>
      </c>
      <c r="AV197" s="13" t="s">
        <v>88</v>
      </c>
      <c r="AW197" s="13" t="s">
        <v>33</v>
      </c>
      <c r="AX197" s="13" t="s">
        <v>76</v>
      </c>
      <c r="AY197" s="243" t="s">
        <v>133</v>
      </c>
    </row>
    <row r="198" s="16" customFormat="1">
      <c r="A198" s="16"/>
      <c r="B198" s="265"/>
      <c r="C198" s="266"/>
      <c r="D198" s="228" t="s">
        <v>142</v>
      </c>
      <c r="E198" s="267" t="s">
        <v>1</v>
      </c>
      <c r="F198" s="268" t="s">
        <v>238</v>
      </c>
      <c r="G198" s="266"/>
      <c r="H198" s="269">
        <v>681.86000000000001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142</v>
      </c>
      <c r="AU198" s="275" t="s">
        <v>88</v>
      </c>
      <c r="AV198" s="16" t="s">
        <v>87</v>
      </c>
      <c r="AW198" s="16" t="s">
        <v>33</v>
      </c>
      <c r="AX198" s="16" t="s">
        <v>76</v>
      </c>
      <c r="AY198" s="275" t="s">
        <v>133</v>
      </c>
    </row>
    <row r="199" s="14" customFormat="1">
      <c r="A199" s="14"/>
      <c r="B199" s="244"/>
      <c r="C199" s="245"/>
      <c r="D199" s="228" t="s">
        <v>142</v>
      </c>
      <c r="E199" s="246" t="s">
        <v>1</v>
      </c>
      <c r="F199" s="247" t="s">
        <v>175</v>
      </c>
      <c r="G199" s="245"/>
      <c r="H199" s="248">
        <v>789.61400000000003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142</v>
      </c>
      <c r="AU199" s="254" t="s">
        <v>88</v>
      </c>
      <c r="AV199" s="14" t="s">
        <v>139</v>
      </c>
      <c r="AW199" s="14" t="s">
        <v>33</v>
      </c>
      <c r="AX199" s="14" t="s">
        <v>81</v>
      </c>
      <c r="AY199" s="254" t="s">
        <v>133</v>
      </c>
    </row>
    <row r="200" s="2" customFormat="1" ht="24.15" customHeight="1">
      <c r="A200" s="39"/>
      <c r="B200" s="40"/>
      <c r="C200" s="276" t="s">
        <v>7</v>
      </c>
      <c r="D200" s="276" t="s">
        <v>240</v>
      </c>
      <c r="E200" s="277" t="s">
        <v>241</v>
      </c>
      <c r="F200" s="278" t="s">
        <v>242</v>
      </c>
      <c r="G200" s="279" t="s">
        <v>243</v>
      </c>
      <c r="H200" s="280">
        <v>236.88399999999999</v>
      </c>
      <c r="I200" s="281"/>
      <c r="J200" s="282">
        <f>ROUND(I200*H200,2)</f>
        <v>0</v>
      </c>
      <c r="K200" s="283"/>
      <c r="L200" s="284"/>
      <c r="M200" s="285" t="s">
        <v>1</v>
      </c>
      <c r="N200" s="286" t="s">
        <v>41</v>
      </c>
      <c r="O200" s="92"/>
      <c r="P200" s="224">
        <f>O200*H200</f>
        <v>0</v>
      </c>
      <c r="Q200" s="224">
        <v>0.001</v>
      </c>
      <c r="R200" s="224">
        <f>Q200*H200</f>
        <v>0.23688399999999998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244</v>
      </c>
      <c r="AT200" s="226" t="s">
        <v>240</v>
      </c>
      <c r="AU200" s="226" t="s">
        <v>88</v>
      </c>
      <c r="AY200" s="18" t="s">
        <v>133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81</v>
      </c>
      <c r="BK200" s="227">
        <f>ROUND(I200*H200,2)</f>
        <v>0</v>
      </c>
      <c r="BL200" s="18" t="s">
        <v>209</v>
      </c>
      <c r="BM200" s="226" t="s">
        <v>245</v>
      </c>
    </row>
    <row r="201" s="2" customFormat="1">
      <c r="A201" s="39"/>
      <c r="B201" s="40"/>
      <c r="C201" s="41"/>
      <c r="D201" s="228" t="s">
        <v>141</v>
      </c>
      <c r="E201" s="41"/>
      <c r="F201" s="229" t="s">
        <v>242</v>
      </c>
      <c r="G201" s="41"/>
      <c r="H201" s="41"/>
      <c r="I201" s="230"/>
      <c r="J201" s="41"/>
      <c r="K201" s="41"/>
      <c r="L201" s="45"/>
      <c r="M201" s="231"/>
      <c r="N201" s="232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88</v>
      </c>
    </row>
    <row r="202" s="15" customFormat="1">
      <c r="A202" s="15"/>
      <c r="B202" s="255"/>
      <c r="C202" s="256"/>
      <c r="D202" s="228" t="s">
        <v>142</v>
      </c>
      <c r="E202" s="257" t="s">
        <v>1</v>
      </c>
      <c r="F202" s="258" t="s">
        <v>246</v>
      </c>
      <c r="G202" s="256"/>
      <c r="H202" s="257" t="s">
        <v>1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142</v>
      </c>
      <c r="AU202" s="264" t="s">
        <v>88</v>
      </c>
      <c r="AV202" s="15" t="s">
        <v>81</v>
      </c>
      <c r="AW202" s="15" t="s">
        <v>33</v>
      </c>
      <c r="AX202" s="15" t="s">
        <v>76</v>
      </c>
      <c r="AY202" s="264" t="s">
        <v>133</v>
      </c>
    </row>
    <row r="203" s="13" customFormat="1">
      <c r="A203" s="13"/>
      <c r="B203" s="233"/>
      <c r="C203" s="234"/>
      <c r="D203" s="228" t="s">
        <v>142</v>
      </c>
      <c r="E203" s="235" t="s">
        <v>1</v>
      </c>
      <c r="F203" s="236" t="s">
        <v>247</v>
      </c>
      <c r="G203" s="234"/>
      <c r="H203" s="237">
        <v>236.88399999999999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142</v>
      </c>
      <c r="AU203" s="243" t="s">
        <v>88</v>
      </c>
      <c r="AV203" s="13" t="s">
        <v>88</v>
      </c>
      <c r="AW203" s="13" t="s">
        <v>33</v>
      </c>
      <c r="AX203" s="13" t="s">
        <v>81</v>
      </c>
      <c r="AY203" s="243" t="s">
        <v>133</v>
      </c>
    </row>
    <row r="204" s="2" customFormat="1" ht="24.15" customHeight="1">
      <c r="A204" s="39"/>
      <c r="B204" s="40"/>
      <c r="C204" s="214" t="s">
        <v>248</v>
      </c>
      <c r="D204" s="214" t="s">
        <v>136</v>
      </c>
      <c r="E204" s="215" t="s">
        <v>249</v>
      </c>
      <c r="F204" s="216" t="s">
        <v>250</v>
      </c>
      <c r="G204" s="217" t="s">
        <v>85</v>
      </c>
      <c r="H204" s="218">
        <v>789.61400000000003</v>
      </c>
      <c r="I204" s="219"/>
      <c r="J204" s="220">
        <f>ROUND(I204*H204,2)</f>
        <v>0</v>
      </c>
      <c r="K204" s="221"/>
      <c r="L204" s="45"/>
      <c r="M204" s="222" t="s">
        <v>1</v>
      </c>
      <c r="N204" s="223" t="s">
        <v>41</v>
      </c>
      <c r="O204" s="92"/>
      <c r="P204" s="224">
        <f>O204*H204</f>
        <v>0</v>
      </c>
      <c r="Q204" s="224">
        <v>0.00088312999999999998</v>
      </c>
      <c r="R204" s="224">
        <f>Q204*H204</f>
        <v>0.69733181182000004</v>
      </c>
      <c r="S204" s="224">
        <v>0</v>
      </c>
      <c r="T204" s="22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6" t="s">
        <v>209</v>
      </c>
      <c r="AT204" s="226" t="s">
        <v>136</v>
      </c>
      <c r="AU204" s="226" t="s">
        <v>88</v>
      </c>
      <c r="AY204" s="18" t="s">
        <v>133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8" t="s">
        <v>81</v>
      </c>
      <c r="BK204" s="227">
        <f>ROUND(I204*H204,2)</f>
        <v>0</v>
      </c>
      <c r="BL204" s="18" t="s">
        <v>209</v>
      </c>
      <c r="BM204" s="226" t="s">
        <v>251</v>
      </c>
    </row>
    <row r="205" s="2" customFormat="1">
      <c r="A205" s="39"/>
      <c r="B205" s="40"/>
      <c r="C205" s="41"/>
      <c r="D205" s="228" t="s">
        <v>141</v>
      </c>
      <c r="E205" s="41"/>
      <c r="F205" s="229" t="s">
        <v>250</v>
      </c>
      <c r="G205" s="41"/>
      <c r="H205" s="41"/>
      <c r="I205" s="230"/>
      <c r="J205" s="41"/>
      <c r="K205" s="41"/>
      <c r="L205" s="45"/>
      <c r="M205" s="231"/>
      <c r="N205" s="232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141</v>
      </c>
      <c r="AU205" s="18" t="s">
        <v>88</v>
      </c>
    </row>
    <row r="206" s="13" customFormat="1">
      <c r="A206" s="13"/>
      <c r="B206" s="233"/>
      <c r="C206" s="234"/>
      <c r="D206" s="228" t="s">
        <v>142</v>
      </c>
      <c r="E206" s="235" t="s">
        <v>1</v>
      </c>
      <c r="F206" s="236" t="s">
        <v>83</v>
      </c>
      <c r="G206" s="234"/>
      <c r="H206" s="237">
        <v>789.61400000000003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142</v>
      </c>
      <c r="AU206" s="243" t="s">
        <v>88</v>
      </c>
      <c r="AV206" s="13" t="s">
        <v>88</v>
      </c>
      <c r="AW206" s="13" t="s">
        <v>33</v>
      </c>
      <c r="AX206" s="13" t="s">
        <v>81</v>
      </c>
      <c r="AY206" s="243" t="s">
        <v>133</v>
      </c>
    </row>
    <row r="207" s="2" customFormat="1" ht="24.15" customHeight="1">
      <c r="A207" s="39"/>
      <c r="B207" s="40"/>
      <c r="C207" s="276" t="s">
        <v>252</v>
      </c>
      <c r="D207" s="276" t="s">
        <v>240</v>
      </c>
      <c r="E207" s="277" t="s">
        <v>253</v>
      </c>
      <c r="F207" s="278" t="s">
        <v>254</v>
      </c>
      <c r="G207" s="279" t="s">
        <v>85</v>
      </c>
      <c r="H207" s="280">
        <v>908.05600000000004</v>
      </c>
      <c r="I207" s="281"/>
      <c r="J207" s="282">
        <f>ROUND(I207*H207,2)</f>
        <v>0</v>
      </c>
      <c r="K207" s="283"/>
      <c r="L207" s="284"/>
      <c r="M207" s="285" t="s">
        <v>1</v>
      </c>
      <c r="N207" s="286" t="s">
        <v>41</v>
      </c>
      <c r="O207" s="92"/>
      <c r="P207" s="224">
        <f>O207*H207</f>
        <v>0</v>
      </c>
      <c r="Q207" s="224">
        <v>0.0054000000000000003</v>
      </c>
      <c r="R207" s="224">
        <f>Q207*H207</f>
        <v>4.9035024000000007</v>
      </c>
      <c r="S207" s="224">
        <v>0</v>
      </c>
      <c r="T207" s="22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6" t="s">
        <v>244</v>
      </c>
      <c r="AT207" s="226" t="s">
        <v>240</v>
      </c>
      <c r="AU207" s="226" t="s">
        <v>88</v>
      </c>
      <c r="AY207" s="18" t="s">
        <v>133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81</v>
      </c>
      <c r="BK207" s="227">
        <f>ROUND(I207*H207,2)</f>
        <v>0</v>
      </c>
      <c r="BL207" s="18" t="s">
        <v>209</v>
      </c>
      <c r="BM207" s="226" t="s">
        <v>255</v>
      </c>
    </row>
    <row r="208" s="2" customFormat="1">
      <c r="A208" s="39"/>
      <c r="B208" s="40"/>
      <c r="C208" s="41"/>
      <c r="D208" s="228" t="s">
        <v>141</v>
      </c>
      <c r="E208" s="41"/>
      <c r="F208" s="229" t="s">
        <v>254</v>
      </c>
      <c r="G208" s="41"/>
      <c r="H208" s="41"/>
      <c r="I208" s="230"/>
      <c r="J208" s="41"/>
      <c r="K208" s="41"/>
      <c r="L208" s="45"/>
      <c r="M208" s="231"/>
      <c r="N208" s="232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141</v>
      </c>
      <c r="AU208" s="18" t="s">
        <v>88</v>
      </c>
    </row>
    <row r="209" s="15" customFormat="1">
      <c r="A209" s="15"/>
      <c r="B209" s="255"/>
      <c r="C209" s="256"/>
      <c r="D209" s="228" t="s">
        <v>142</v>
      </c>
      <c r="E209" s="257" t="s">
        <v>1</v>
      </c>
      <c r="F209" s="258" t="s">
        <v>246</v>
      </c>
      <c r="G209" s="256"/>
      <c r="H209" s="257" t="s">
        <v>1</v>
      </c>
      <c r="I209" s="259"/>
      <c r="J209" s="256"/>
      <c r="K209" s="256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142</v>
      </c>
      <c r="AU209" s="264" t="s">
        <v>88</v>
      </c>
      <c r="AV209" s="15" t="s">
        <v>81</v>
      </c>
      <c r="AW209" s="15" t="s">
        <v>33</v>
      </c>
      <c r="AX209" s="15" t="s">
        <v>76</v>
      </c>
      <c r="AY209" s="264" t="s">
        <v>133</v>
      </c>
    </row>
    <row r="210" s="13" customFormat="1">
      <c r="A210" s="13"/>
      <c r="B210" s="233"/>
      <c r="C210" s="234"/>
      <c r="D210" s="228" t="s">
        <v>142</v>
      </c>
      <c r="E210" s="235" t="s">
        <v>1</v>
      </c>
      <c r="F210" s="236" t="s">
        <v>256</v>
      </c>
      <c r="G210" s="234"/>
      <c r="H210" s="237">
        <v>908.05600000000004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142</v>
      </c>
      <c r="AU210" s="243" t="s">
        <v>88</v>
      </c>
      <c r="AV210" s="13" t="s">
        <v>88</v>
      </c>
      <c r="AW210" s="13" t="s">
        <v>33</v>
      </c>
      <c r="AX210" s="13" t="s">
        <v>81</v>
      </c>
      <c r="AY210" s="243" t="s">
        <v>133</v>
      </c>
    </row>
    <row r="211" s="2" customFormat="1" ht="24.15" customHeight="1">
      <c r="A211" s="39"/>
      <c r="B211" s="40"/>
      <c r="C211" s="214" t="s">
        <v>257</v>
      </c>
      <c r="D211" s="214" t="s">
        <v>136</v>
      </c>
      <c r="E211" s="215" t="s">
        <v>258</v>
      </c>
      <c r="F211" s="216" t="s">
        <v>259</v>
      </c>
      <c r="G211" s="217" t="s">
        <v>85</v>
      </c>
      <c r="H211" s="218">
        <v>789.61400000000003</v>
      </c>
      <c r="I211" s="219"/>
      <c r="J211" s="220">
        <f>ROUND(I211*H211,2)</f>
        <v>0</v>
      </c>
      <c r="K211" s="221"/>
      <c r="L211" s="45"/>
      <c r="M211" s="222" t="s">
        <v>1</v>
      </c>
      <c r="N211" s="223" t="s">
        <v>41</v>
      </c>
      <c r="O211" s="92"/>
      <c r="P211" s="224">
        <f>O211*H211</f>
        <v>0</v>
      </c>
      <c r="Q211" s="224">
        <v>3.3087999999999999E-05</v>
      </c>
      <c r="R211" s="224">
        <f>Q211*H211</f>
        <v>0.026126748032000002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209</v>
      </c>
      <c r="AT211" s="226" t="s">
        <v>136</v>
      </c>
      <c r="AU211" s="226" t="s">
        <v>88</v>
      </c>
      <c r="AY211" s="18" t="s">
        <v>133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81</v>
      </c>
      <c r="BK211" s="227">
        <f>ROUND(I211*H211,2)</f>
        <v>0</v>
      </c>
      <c r="BL211" s="18" t="s">
        <v>209</v>
      </c>
      <c r="BM211" s="226" t="s">
        <v>260</v>
      </c>
    </row>
    <row r="212" s="2" customFormat="1">
      <c r="A212" s="39"/>
      <c r="B212" s="40"/>
      <c r="C212" s="41"/>
      <c r="D212" s="228" t="s">
        <v>141</v>
      </c>
      <c r="E212" s="41"/>
      <c r="F212" s="229" t="s">
        <v>259</v>
      </c>
      <c r="G212" s="41"/>
      <c r="H212" s="41"/>
      <c r="I212" s="230"/>
      <c r="J212" s="41"/>
      <c r="K212" s="41"/>
      <c r="L212" s="45"/>
      <c r="M212" s="231"/>
      <c r="N212" s="232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141</v>
      </c>
      <c r="AU212" s="18" t="s">
        <v>88</v>
      </c>
    </row>
    <row r="213" s="15" customFormat="1">
      <c r="A213" s="15"/>
      <c r="B213" s="255"/>
      <c r="C213" s="256"/>
      <c r="D213" s="228" t="s">
        <v>142</v>
      </c>
      <c r="E213" s="257" t="s">
        <v>1</v>
      </c>
      <c r="F213" s="258" t="s">
        <v>235</v>
      </c>
      <c r="G213" s="256"/>
      <c r="H213" s="257" t="s">
        <v>1</v>
      </c>
      <c r="I213" s="259"/>
      <c r="J213" s="256"/>
      <c r="K213" s="256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142</v>
      </c>
      <c r="AU213" s="264" t="s">
        <v>88</v>
      </c>
      <c r="AV213" s="15" t="s">
        <v>81</v>
      </c>
      <c r="AW213" s="15" t="s">
        <v>33</v>
      </c>
      <c r="AX213" s="15" t="s">
        <v>76</v>
      </c>
      <c r="AY213" s="264" t="s">
        <v>133</v>
      </c>
    </row>
    <row r="214" s="13" customFormat="1">
      <c r="A214" s="13"/>
      <c r="B214" s="233"/>
      <c r="C214" s="234"/>
      <c r="D214" s="228" t="s">
        <v>142</v>
      </c>
      <c r="E214" s="235" t="s">
        <v>1</v>
      </c>
      <c r="F214" s="236" t="s">
        <v>236</v>
      </c>
      <c r="G214" s="234"/>
      <c r="H214" s="237">
        <v>77.349999999999994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142</v>
      </c>
      <c r="AU214" s="243" t="s">
        <v>88</v>
      </c>
      <c r="AV214" s="13" t="s">
        <v>88</v>
      </c>
      <c r="AW214" s="13" t="s">
        <v>33</v>
      </c>
      <c r="AX214" s="13" t="s">
        <v>76</v>
      </c>
      <c r="AY214" s="243" t="s">
        <v>133</v>
      </c>
    </row>
    <row r="215" s="13" customFormat="1">
      <c r="A215" s="13"/>
      <c r="B215" s="233"/>
      <c r="C215" s="234"/>
      <c r="D215" s="228" t="s">
        <v>142</v>
      </c>
      <c r="E215" s="235" t="s">
        <v>1</v>
      </c>
      <c r="F215" s="236" t="s">
        <v>237</v>
      </c>
      <c r="G215" s="234"/>
      <c r="H215" s="237">
        <v>30.404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142</v>
      </c>
      <c r="AU215" s="243" t="s">
        <v>88</v>
      </c>
      <c r="AV215" s="13" t="s">
        <v>88</v>
      </c>
      <c r="AW215" s="13" t="s">
        <v>33</v>
      </c>
      <c r="AX215" s="13" t="s">
        <v>76</v>
      </c>
      <c r="AY215" s="243" t="s">
        <v>133</v>
      </c>
    </row>
    <row r="216" s="16" customFormat="1">
      <c r="A216" s="16"/>
      <c r="B216" s="265"/>
      <c r="C216" s="266"/>
      <c r="D216" s="228" t="s">
        <v>142</v>
      </c>
      <c r="E216" s="267" t="s">
        <v>1</v>
      </c>
      <c r="F216" s="268" t="s">
        <v>238</v>
      </c>
      <c r="G216" s="266"/>
      <c r="H216" s="269">
        <v>107.75400000000001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5" t="s">
        <v>142</v>
      </c>
      <c r="AU216" s="275" t="s">
        <v>88</v>
      </c>
      <c r="AV216" s="16" t="s">
        <v>87</v>
      </c>
      <c r="AW216" s="16" t="s">
        <v>33</v>
      </c>
      <c r="AX216" s="16" t="s">
        <v>76</v>
      </c>
      <c r="AY216" s="275" t="s">
        <v>133</v>
      </c>
    </row>
    <row r="217" s="15" customFormat="1">
      <c r="A217" s="15"/>
      <c r="B217" s="255"/>
      <c r="C217" s="256"/>
      <c r="D217" s="228" t="s">
        <v>142</v>
      </c>
      <c r="E217" s="257" t="s">
        <v>1</v>
      </c>
      <c r="F217" s="258" t="s">
        <v>239</v>
      </c>
      <c r="G217" s="256"/>
      <c r="H217" s="257" t="s">
        <v>1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142</v>
      </c>
      <c r="AU217" s="264" t="s">
        <v>88</v>
      </c>
      <c r="AV217" s="15" t="s">
        <v>81</v>
      </c>
      <c r="AW217" s="15" t="s">
        <v>33</v>
      </c>
      <c r="AX217" s="15" t="s">
        <v>76</v>
      </c>
      <c r="AY217" s="264" t="s">
        <v>133</v>
      </c>
    </row>
    <row r="218" s="13" customFormat="1">
      <c r="A218" s="13"/>
      <c r="B218" s="233"/>
      <c r="C218" s="234"/>
      <c r="D218" s="228" t="s">
        <v>142</v>
      </c>
      <c r="E218" s="235" t="s">
        <v>1</v>
      </c>
      <c r="F218" s="236" t="s">
        <v>171</v>
      </c>
      <c r="G218" s="234"/>
      <c r="H218" s="237">
        <v>25.48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142</v>
      </c>
      <c r="AU218" s="243" t="s">
        <v>88</v>
      </c>
      <c r="AV218" s="13" t="s">
        <v>88</v>
      </c>
      <c r="AW218" s="13" t="s">
        <v>33</v>
      </c>
      <c r="AX218" s="13" t="s">
        <v>76</v>
      </c>
      <c r="AY218" s="243" t="s">
        <v>133</v>
      </c>
    </row>
    <row r="219" s="13" customFormat="1">
      <c r="A219" s="13"/>
      <c r="B219" s="233"/>
      <c r="C219" s="234"/>
      <c r="D219" s="228" t="s">
        <v>142</v>
      </c>
      <c r="E219" s="235" t="s">
        <v>1</v>
      </c>
      <c r="F219" s="236" t="s">
        <v>172</v>
      </c>
      <c r="G219" s="234"/>
      <c r="H219" s="237">
        <v>103.2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142</v>
      </c>
      <c r="AU219" s="243" t="s">
        <v>88</v>
      </c>
      <c r="AV219" s="13" t="s">
        <v>88</v>
      </c>
      <c r="AW219" s="13" t="s">
        <v>33</v>
      </c>
      <c r="AX219" s="13" t="s">
        <v>76</v>
      </c>
      <c r="AY219" s="243" t="s">
        <v>133</v>
      </c>
    </row>
    <row r="220" s="13" customFormat="1">
      <c r="A220" s="13"/>
      <c r="B220" s="233"/>
      <c r="C220" s="234"/>
      <c r="D220" s="228" t="s">
        <v>142</v>
      </c>
      <c r="E220" s="235" t="s">
        <v>1</v>
      </c>
      <c r="F220" s="236" t="s">
        <v>173</v>
      </c>
      <c r="G220" s="234"/>
      <c r="H220" s="237">
        <v>562.72000000000003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142</v>
      </c>
      <c r="AU220" s="243" t="s">
        <v>88</v>
      </c>
      <c r="AV220" s="13" t="s">
        <v>88</v>
      </c>
      <c r="AW220" s="13" t="s">
        <v>33</v>
      </c>
      <c r="AX220" s="13" t="s">
        <v>76</v>
      </c>
      <c r="AY220" s="243" t="s">
        <v>133</v>
      </c>
    </row>
    <row r="221" s="13" customFormat="1">
      <c r="A221" s="13"/>
      <c r="B221" s="233"/>
      <c r="C221" s="234"/>
      <c r="D221" s="228" t="s">
        <v>142</v>
      </c>
      <c r="E221" s="235" t="s">
        <v>1</v>
      </c>
      <c r="F221" s="236" t="s">
        <v>174</v>
      </c>
      <c r="G221" s="234"/>
      <c r="H221" s="237">
        <v>-9.5399999999999991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142</v>
      </c>
      <c r="AU221" s="243" t="s">
        <v>88</v>
      </c>
      <c r="AV221" s="13" t="s">
        <v>88</v>
      </c>
      <c r="AW221" s="13" t="s">
        <v>33</v>
      </c>
      <c r="AX221" s="13" t="s">
        <v>76</v>
      </c>
      <c r="AY221" s="243" t="s">
        <v>133</v>
      </c>
    </row>
    <row r="222" s="16" customFormat="1">
      <c r="A222" s="16"/>
      <c r="B222" s="265"/>
      <c r="C222" s="266"/>
      <c r="D222" s="228" t="s">
        <v>142</v>
      </c>
      <c r="E222" s="267" t="s">
        <v>1</v>
      </c>
      <c r="F222" s="268" t="s">
        <v>238</v>
      </c>
      <c r="G222" s="266"/>
      <c r="H222" s="269">
        <v>681.86000000000001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142</v>
      </c>
      <c r="AU222" s="275" t="s">
        <v>88</v>
      </c>
      <c r="AV222" s="16" t="s">
        <v>87</v>
      </c>
      <c r="AW222" s="16" t="s">
        <v>33</v>
      </c>
      <c r="AX222" s="16" t="s">
        <v>76</v>
      </c>
      <c r="AY222" s="275" t="s">
        <v>133</v>
      </c>
    </row>
    <row r="223" s="14" customFormat="1">
      <c r="A223" s="14"/>
      <c r="B223" s="244"/>
      <c r="C223" s="245"/>
      <c r="D223" s="228" t="s">
        <v>142</v>
      </c>
      <c r="E223" s="246" t="s">
        <v>1</v>
      </c>
      <c r="F223" s="247" t="s">
        <v>175</v>
      </c>
      <c r="G223" s="245"/>
      <c r="H223" s="248">
        <v>789.61400000000003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142</v>
      </c>
      <c r="AU223" s="254" t="s">
        <v>88</v>
      </c>
      <c r="AV223" s="14" t="s">
        <v>139</v>
      </c>
      <c r="AW223" s="14" t="s">
        <v>33</v>
      </c>
      <c r="AX223" s="14" t="s">
        <v>81</v>
      </c>
      <c r="AY223" s="254" t="s">
        <v>133</v>
      </c>
    </row>
    <row r="224" s="2" customFormat="1" ht="33" customHeight="1">
      <c r="A224" s="39"/>
      <c r="B224" s="40"/>
      <c r="C224" s="276" t="s">
        <v>261</v>
      </c>
      <c r="D224" s="276" t="s">
        <v>240</v>
      </c>
      <c r="E224" s="277" t="s">
        <v>262</v>
      </c>
      <c r="F224" s="278" t="s">
        <v>263</v>
      </c>
      <c r="G224" s="279" t="s">
        <v>85</v>
      </c>
      <c r="H224" s="280">
        <v>908.05799999999999</v>
      </c>
      <c r="I224" s="281"/>
      <c r="J224" s="282">
        <f>ROUND(I224*H224,2)</f>
        <v>0</v>
      </c>
      <c r="K224" s="283"/>
      <c r="L224" s="284"/>
      <c r="M224" s="285" t="s">
        <v>1</v>
      </c>
      <c r="N224" s="286" t="s">
        <v>41</v>
      </c>
      <c r="O224" s="92"/>
      <c r="P224" s="224">
        <f>O224*H224</f>
        <v>0</v>
      </c>
      <c r="Q224" s="224">
        <v>0.0019</v>
      </c>
      <c r="R224" s="224">
        <f>Q224*H224</f>
        <v>1.7253102</v>
      </c>
      <c r="S224" s="224">
        <v>0</v>
      </c>
      <c r="T224" s="22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6" t="s">
        <v>264</v>
      </c>
      <c r="AT224" s="226" t="s">
        <v>240</v>
      </c>
      <c r="AU224" s="226" t="s">
        <v>88</v>
      </c>
      <c r="AY224" s="18" t="s">
        <v>133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81</v>
      </c>
      <c r="BK224" s="227">
        <f>ROUND(I224*H224,2)</f>
        <v>0</v>
      </c>
      <c r="BL224" s="18" t="s">
        <v>264</v>
      </c>
      <c r="BM224" s="226" t="s">
        <v>265</v>
      </c>
    </row>
    <row r="225" s="2" customFormat="1">
      <c r="A225" s="39"/>
      <c r="B225" s="40"/>
      <c r="C225" s="41"/>
      <c r="D225" s="228" t="s">
        <v>141</v>
      </c>
      <c r="E225" s="41"/>
      <c r="F225" s="229" t="s">
        <v>263</v>
      </c>
      <c r="G225" s="41"/>
      <c r="H225" s="41"/>
      <c r="I225" s="230"/>
      <c r="J225" s="41"/>
      <c r="K225" s="41"/>
      <c r="L225" s="45"/>
      <c r="M225" s="231"/>
      <c r="N225" s="23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88</v>
      </c>
    </row>
    <row r="226" s="13" customFormat="1">
      <c r="A226" s="13"/>
      <c r="B226" s="233"/>
      <c r="C226" s="234"/>
      <c r="D226" s="228" t="s">
        <v>142</v>
      </c>
      <c r="E226" s="235" t="s">
        <v>1</v>
      </c>
      <c r="F226" s="236" t="s">
        <v>266</v>
      </c>
      <c r="G226" s="234"/>
      <c r="H226" s="237">
        <v>789.61599999999999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142</v>
      </c>
      <c r="AU226" s="243" t="s">
        <v>88</v>
      </c>
      <c r="AV226" s="13" t="s">
        <v>88</v>
      </c>
      <c r="AW226" s="13" t="s">
        <v>33</v>
      </c>
      <c r="AX226" s="13" t="s">
        <v>76</v>
      </c>
      <c r="AY226" s="243" t="s">
        <v>133</v>
      </c>
    </row>
    <row r="227" s="13" customFormat="1">
      <c r="A227" s="13"/>
      <c r="B227" s="233"/>
      <c r="C227" s="234"/>
      <c r="D227" s="228" t="s">
        <v>142</v>
      </c>
      <c r="E227" s="235" t="s">
        <v>1</v>
      </c>
      <c r="F227" s="236" t="s">
        <v>267</v>
      </c>
      <c r="G227" s="234"/>
      <c r="H227" s="237">
        <v>908.05799999999999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142</v>
      </c>
      <c r="AU227" s="243" t="s">
        <v>88</v>
      </c>
      <c r="AV227" s="13" t="s">
        <v>88</v>
      </c>
      <c r="AW227" s="13" t="s">
        <v>33</v>
      </c>
      <c r="AX227" s="13" t="s">
        <v>81</v>
      </c>
      <c r="AY227" s="243" t="s">
        <v>133</v>
      </c>
    </row>
    <row r="228" s="2" customFormat="1" ht="37.8" customHeight="1">
      <c r="A228" s="39"/>
      <c r="B228" s="40"/>
      <c r="C228" s="214" t="s">
        <v>268</v>
      </c>
      <c r="D228" s="214" t="s">
        <v>136</v>
      </c>
      <c r="E228" s="215" t="s">
        <v>269</v>
      </c>
      <c r="F228" s="216" t="s">
        <v>270</v>
      </c>
      <c r="G228" s="217" t="s">
        <v>194</v>
      </c>
      <c r="H228" s="218">
        <v>137</v>
      </c>
      <c r="I228" s="219"/>
      <c r="J228" s="220">
        <f>ROUND(I228*H228,2)</f>
        <v>0</v>
      </c>
      <c r="K228" s="221"/>
      <c r="L228" s="45"/>
      <c r="M228" s="222" t="s">
        <v>1</v>
      </c>
      <c r="N228" s="223" t="s">
        <v>41</v>
      </c>
      <c r="O228" s="92"/>
      <c r="P228" s="224">
        <f>O228*H228</f>
        <v>0</v>
      </c>
      <c r="Q228" s="224">
        <v>0.00060479999999999996</v>
      </c>
      <c r="R228" s="224">
        <f>Q228*H228</f>
        <v>0.08285759999999999</v>
      </c>
      <c r="S228" s="224">
        <v>0</v>
      </c>
      <c r="T228" s="22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6" t="s">
        <v>209</v>
      </c>
      <c r="AT228" s="226" t="s">
        <v>136</v>
      </c>
      <c r="AU228" s="226" t="s">
        <v>88</v>
      </c>
      <c r="AY228" s="18" t="s">
        <v>133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81</v>
      </c>
      <c r="BK228" s="227">
        <f>ROUND(I228*H228,2)</f>
        <v>0</v>
      </c>
      <c r="BL228" s="18" t="s">
        <v>209</v>
      </c>
      <c r="BM228" s="226" t="s">
        <v>271</v>
      </c>
    </row>
    <row r="229" s="2" customFormat="1">
      <c r="A229" s="39"/>
      <c r="B229" s="40"/>
      <c r="C229" s="41"/>
      <c r="D229" s="228" t="s">
        <v>141</v>
      </c>
      <c r="E229" s="41"/>
      <c r="F229" s="229" t="s">
        <v>270</v>
      </c>
      <c r="G229" s="41"/>
      <c r="H229" s="41"/>
      <c r="I229" s="230"/>
      <c r="J229" s="41"/>
      <c r="K229" s="41"/>
      <c r="L229" s="45"/>
      <c r="M229" s="231"/>
      <c r="N229" s="23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141</v>
      </c>
      <c r="AU229" s="18" t="s">
        <v>88</v>
      </c>
    </row>
    <row r="230" s="2" customFormat="1" ht="37.8" customHeight="1">
      <c r="A230" s="39"/>
      <c r="B230" s="40"/>
      <c r="C230" s="214" t="s">
        <v>272</v>
      </c>
      <c r="D230" s="214" t="s">
        <v>136</v>
      </c>
      <c r="E230" s="215" t="s">
        <v>273</v>
      </c>
      <c r="F230" s="216" t="s">
        <v>274</v>
      </c>
      <c r="G230" s="217" t="s">
        <v>194</v>
      </c>
      <c r="H230" s="218">
        <v>114</v>
      </c>
      <c r="I230" s="219"/>
      <c r="J230" s="220">
        <f>ROUND(I230*H230,2)</f>
        <v>0</v>
      </c>
      <c r="K230" s="221"/>
      <c r="L230" s="45"/>
      <c r="M230" s="222" t="s">
        <v>1</v>
      </c>
      <c r="N230" s="223" t="s">
        <v>41</v>
      </c>
      <c r="O230" s="92"/>
      <c r="P230" s="224">
        <f>O230*H230</f>
        <v>0</v>
      </c>
      <c r="Q230" s="224">
        <v>0.00043199999999999998</v>
      </c>
      <c r="R230" s="224">
        <f>Q230*H230</f>
        <v>0.049248</v>
      </c>
      <c r="S230" s="224">
        <v>0</v>
      </c>
      <c r="T230" s="22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6" t="s">
        <v>209</v>
      </c>
      <c r="AT230" s="226" t="s">
        <v>136</v>
      </c>
      <c r="AU230" s="226" t="s">
        <v>88</v>
      </c>
      <c r="AY230" s="18" t="s">
        <v>133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81</v>
      </c>
      <c r="BK230" s="227">
        <f>ROUND(I230*H230,2)</f>
        <v>0</v>
      </c>
      <c r="BL230" s="18" t="s">
        <v>209</v>
      </c>
      <c r="BM230" s="226" t="s">
        <v>275</v>
      </c>
    </row>
    <row r="231" s="2" customFormat="1">
      <c r="A231" s="39"/>
      <c r="B231" s="40"/>
      <c r="C231" s="41"/>
      <c r="D231" s="228" t="s">
        <v>141</v>
      </c>
      <c r="E231" s="41"/>
      <c r="F231" s="229" t="s">
        <v>274</v>
      </c>
      <c r="G231" s="41"/>
      <c r="H231" s="41"/>
      <c r="I231" s="230"/>
      <c r="J231" s="41"/>
      <c r="K231" s="41"/>
      <c r="L231" s="45"/>
      <c r="M231" s="231"/>
      <c r="N231" s="23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141</v>
      </c>
      <c r="AU231" s="18" t="s">
        <v>88</v>
      </c>
    </row>
    <row r="232" s="2" customFormat="1" ht="33" customHeight="1">
      <c r="A232" s="39"/>
      <c r="B232" s="40"/>
      <c r="C232" s="214" t="s">
        <v>276</v>
      </c>
      <c r="D232" s="214" t="s">
        <v>136</v>
      </c>
      <c r="E232" s="215" t="s">
        <v>277</v>
      </c>
      <c r="F232" s="216" t="s">
        <v>278</v>
      </c>
      <c r="G232" s="217" t="s">
        <v>194</v>
      </c>
      <c r="H232" s="218">
        <v>138.5</v>
      </c>
      <c r="I232" s="219"/>
      <c r="J232" s="220">
        <f>ROUND(I232*H232,2)</f>
        <v>0</v>
      </c>
      <c r="K232" s="221"/>
      <c r="L232" s="45"/>
      <c r="M232" s="222" t="s">
        <v>1</v>
      </c>
      <c r="N232" s="223" t="s">
        <v>41</v>
      </c>
      <c r="O232" s="92"/>
      <c r="P232" s="224">
        <f>O232*H232</f>
        <v>0</v>
      </c>
      <c r="Q232" s="224">
        <v>0.00054000000000000001</v>
      </c>
      <c r="R232" s="224">
        <f>Q232*H232</f>
        <v>0.074789999999999995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209</v>
      </c>
      <c r="AT232" s="226" t="s">
        <v>136</v>
      </c>
      <c r="AU232" s="226" t="s">
        <v>88</v>
      </c>
      <c r="AY232" s="18" t="s">
        <v>133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81</v>
      </c>
      <c r="BK232" s="227">
        <f>ROUND(I232*H232,2)</f>
        <v>0</v>
      </c>
      <c r="BL232" s="18" t="s">
        <v>209</v>
      </c>
      <c r="BM232" s="226" t="s">
        <v>279</v>
      </c>
    </row>
    <row r="233" s="2" customFormat="1">
      <c r="A233" s="39"/>
      <c r="B233" s="40"/>
      <c r="C233" s="41"/>
      <c r="D233" s="228" t="s">
        <v>141</v>
      </c>
      <c r="E233" s="41"/>
      <c r="F233" s="229" t="s">
        <v>278</v>
      </c>
      <c r="G233" s="41"/>
      <c r="H233" s="41"/>
      <c r="I233" s="230"/>
      <c r="J233" s="41"/>
      <c r="K233" s="41"/>
      <c r="L233" s="45"/>
      <c r="M233" s="231"/>
      <c r="N233" s="232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141</v>
      </c>
      <c r="AU233" s="18" t="s">
        <v>88</v>
      </c>
    </row>
    <row r="234" s="2" customFormat="1" ht="24.15" customHeight="1">
      <c r="A234" s="39"/>
      <c r="B234" s="40"/>
      <c r="C234" s="214" t="s">
        <v>280</v>
      </c>
      <c r="D234" s="214" t="s">
        <v>136</v>
      </c>
      <c r="E234" s="215" t="s">
        <v>281</v>
      </c>
      <c r="F234" s="216" t="s">
        <v>282</v>
      </c>
      <c r="G234" s="217" t="s">
        <v>85</v>
      </c>
      <c r="H234" s="218">
        <v>789.61400000000003</v>
      </c>
      <c r="I234" s="219"/>
      <c r="J234" s="220">
        <f>ROUND(I234*H234,2)</f>
        <v>0</v>
      </c>
      <c r="K234" s="221"/>
      <c r="L234" s="45"/>
      <c r="M234" s="222" t="s">
        <v>1</v>
      </c>
      <c r="N234" s="223" t="s">
        <v>41</v>
      </c>
      <c r="O234" s="92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6" t="s">
        <v>209</v>
      </c>
      <c r="AT234" s="226" t="s">
        <v>136</v>
      </c>
      <c r="AU234" s="226" t="s">
        <v>88</v>
      </c>
      <c r="AY234" s="18" t="s">
        <v>133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81</v>
      </c>
      <c r="BK234" s="227">
        <f>ROUND(I234*H234,2)</f>
        <v>0</v>
      </c>
      <c r="BL234" s="18" t="s">
        <v>209</v>
      </c>
      <c r="BM234" s="226" t="s">
        <v>283</v>
      </c>
    </row>
    <row r="235" s="2" customFormat="1">
      <c r="A235" s="39"/>
      <c r="B235" s="40"/>
      <c r="C235" s="41"/>
      <c r="D235" s="228" t="s">
        <v>141</v>
      </c>
      <c r="E235" s="41"/>
      <c r="F235" s="229" t="s">
        <v>282</v>
      </c>
      <c r="G235" s="41"/>
      <c r="H235" s="41"/>
      <c r="I235" s="230"/>
      <c r="J235" s="41"/>
      <c r="K235" s="41"/>
      <c r="L235" s="45"/>
      <c r="M235" s="231"/>
      <c r="N235" s="232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141</v>
      </c>
      <c r="AU235" s="18" t="s">
        <v>88</v>
      </c>
    </row>
    <row r="236" s="13" customFormat="1">
      <c r="A236" s="13"/>
      <c r="B236" s="233"/>
      <c r="C236" s="234"/>
      <c r="D236" s="228" t="s">
        <v>142</v>
      </c>
      <c r="E236" s="235" t="s">
        <v>1</v>
      </c>
      <c r="F236" s="236" t="s">
        <v>83</v>
      </c>
      <c r="G236" s="234"/>
      <c r="H236" s="237">
        <v>789.61400000000003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142</v>
      </c>
      <c r="AU236" s="243" t="s">
        <v>88</v>
      </c>
      <c r="AV236" s="13" t="s">
        <v>88</v>
      </c>
      <c r="AW236" s="13" t="s">
        <v>33</v>
      </c>
      <c r="AX236" s="13" t="s">
        <v>81</v>
      </c>
      <c r="AY236" s="243" t="s">
        <v>133</v>
      </c>
    </row>
    <row r="237" s="2" customFormat="1" ht="24.15" customHeight="1">
      <c r="A237" s="39"/>
      <c r="B237" s="40"/>
      <c r="C237" s="276" t="s">
        <v>284</v>
      </c>
      <c r="D237" s="276" t="s">
        <v>240</v>
      </c>
      <c r="E237" s="277" t="s">
        <v>285</v>
      </c>
      <c r="F237" s="278" t="s">
        <v>286</v>
      </c>
      <c r="G237" s="279" t="s">
        <v>85</v>
      </c>
      <c r="H237" s="280">
        <v>829.09500000000003</v>
      </c>
      <c r="I237" s="281"/>
      <c r="J237" s="282">
        <f>ROUND(I237*H237,2)</f>
        <v>0</v>
      </c>
      <c r="K237" s="283"/>
      <c r="L237" s="284"/>
      <c r="M237" s="285" t="s">
        <v>1</v>
      </c>
      <c r="N237" s="286" t="s">
        <v>41</v>
      </c>
      <c r="O237" s="92"/>
      <c r="P237" s="224">
        <f>O237*H237</f>
        <v>0</v>
      </c>
      <c r="Q237" s="224">
        <v>0.00029999999999999997</v>
      </c>
      <c r="R237" s="224">
        <f>Q237*H237</f>
        <v>0.24872849999999999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244</v>
      </c>
      <c r="AT237" s="226" t="s">
        <v>240</v>
      </c>
      <c r="AU237" s="226" t="s">
        <v>88</v>
      </c>
      <c r="AY237" s="18" t="s">
        <v>133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81</v>
      </c>
      <c r="BK237" s="227">
        <f>ROUND(I237*H237,2)</f>
        <v>0</v>
      </c>
      <c r="BL237" s="18" t="s">
        <v>209</v>
      </c>
      <c r="BM237" s="226" t="s">
        <v>287</v>
      </c>
    </row>
    <row r="238" s="2" customFormat="1">
      <c r="A238" s="39"/>
      <c r="B238" s="40"/>
      <c r="C238" s="41"/>
      <c r="D238" s="228" t="s">
        <v>141</v>
      </c>
      <c r="E238" s="41"/>
      <c r="F238" s="229" t="s">
        <v>286</v>
      </c>
      <c r="G238" s="41"/>
      <c r="H238" s="41"/>
      <c r="I238" s="230"/>
      <c r="J238" s="41"/>
      <c r="K238" s="41"/>
      <c r="L238" s="45"/>
      <c r="M238" s="231"/>
      <c r="N238" s="232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141</v>
      </c>
      <c r="AU238" s="18" t="s">
        <v>88</v>
      </c>
    </row>
    <row r="239" s="15" customFormat="1">
      <c r="A239" s="15"/>
      <c r="B239" s="255"/>
      <c r="C239" s="256"/>
      <c r="D239" s="228" t="s">
        <v>142</v>
      </c>
      <c r="E239" s="257" t="s">
        <v>1</v>
      </c>
      <c r="F239" s="258" t="s">
        <v>246</v>
      </c>
      <c r="G239" s="256"/>
      <c r="H239" s="257" t="s">
        <v>1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142</v>
      </c>
      <c r="AU239" s="264" t="s">
        <v>88</v>
      </c>
      <c r="AV239" s="15" t="s">
        <v>81</v>
      </c>
      <c r="AW239" s="15" t="s">
        <v>33</v>
      </c>
      <c r="AX239" s="15" t="s">
        <v>76</v>
      </c>
      <c r="AY239" s="264" t="s">
        <v>133</v>
      </c>
    </row>
    <row r="240" s="13" customFormat="1">
      <c r="A240" s="13"/>
      <c r="B240" s="233"/>
      <c r="C240" s="234"/>
      <c r="D240" s="228" t="s">
        <v>142</v>
      </c>
      <c r="E240" s="235" t="s">
        <v>1</v>
      </c>
      <c r="F240" s="236" t="s">
        <v>288</v>
      </c>
      <c r="G240" s="234"/>
      <c r="H240" s="237">
        <v>829.09500000000003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142</v>
      </c>
      <c r="AU240" s="243" t="s">
        <v>88</v>
      </c>
      <c r="AV240" s="13" t="s">
        <v>88</v>
      </c>
      <c r="AW240" s="13" t="s">
        <v>33</v>
      </c>
      <c r="AX240" s="13" t="s">
        <v>81</v>
      </c>
      <c r="AY240" s="243" t="s">
        <v>133</v>
      </c>
    </row>
    <row r="241" s="2" customFormat="1" ht="16.5" customHeight="1">
      <c r="A241" s="39"/>
      <c r="B241" s="40"/>
      <c r="C241" s="214" t="s">
        <v>289</v>
      </c>
      <c r="D241" s="214" t="s">
        <v>136</v>
      </c>
      <c r="E241" s="215" t="s">
        <v>290</v>
      </c>
      <c r="F241" s="216" t="s">
        <v>291</v>
      </c>
      <c r="G241" s="217" t="s">
        <v>194</v>
      </c>
      <c r="H241" s="218">
        <v>298</v>
      </c>
      <c r="I241" s="219"/>
      <c r="J241" s="220">
        <f>ROUND(I241*H241,2)</f>
        <v>0</v>
      </c>
      <c r="K241" s="221"/>
      <c r="L241" s="45"/>
      <c r="M241" s="222" t="s">
        <v>1</v>
      </c>
      <c r="N241" s="223" t="s">
        <v>41</v>
      </c>
      <c r="O241" s="92"/>
      <c r="P241" s="224">
        <f>O241*H241</f>
        <v>0</v>
      </c>
      <c r="Q241" s="224">
        <v>0</v>
      </c>
      <c r="R241" s="224">
        <f>Q241*H241</f>
        <v>0</v>
      </c>
      <c r="S241" s="224">
        <v>0.0015</v>
      </c>
      <c r="T241" s="225">
        <f>S241*H241</f>
        <v>0.44700000000000001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6" t="s">
        <v>209</v>
      </c>
      <c r="AT241" s="226" t="s">
        <v>136</v>
      </c>
      <c r="AU241" s="226" t="s">
        <v>88</v>
      </c>
      <c r="AY241" s="18" t="s">
        <v>133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8" t="s">
        <v>81</v>
      </c>
      <c r="BK241" s="227">
        <f>ROUND(I241*H241,2)</f>
        <v>0</v>
      </c>
      <c r="BL241" s="18" t="s">
        <v>209</v>
      </c>
      <c r="BM241" s="226" t="s">
        <v>292</v>
      </c>
    </row>
    <row r="242" s="2" customFormat="1">
      <c r="A242" s="39"/>
      <c r="B242" s="40"/>
      <c r="C242" s="41"/>
      <c r="D242" s="228" t="s">
        <v>141</v>
      </c>
      <c r="E242" s="41"/>
      <c r="F242" s="229" t="s">
        <v>291</v>
      </c>
      <c r="G242" s="41"/>
      <c r="H242" s="41"/>
      <c r="I242" s="230"/>
      <c r="J242" s="41"/>
      <c r="K242" s="41"/>
      <c r="L242" s="45"/>
      <c r="M242" s="231"/>
      <c r="N242" s="23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141</v>
      </c>
      <c r="AU242" s="18" t="s">
        <v>88</v>
      </c>
    </row>
    <row r="243" s="2" customFormat="1" ht="24.15" customHeight="1">
      <c r="A243" s="39"/>
      <c r="B243" s="40"/>
      <c r="C243" s="214" t="s">
        <v>244</v>
      </c>
      <c r="D243" s="214" t="s">
        <v>136</v>
      </c>
      <c r="E243" s="215" t="s">
        <v>293</v>
      </c>
      <c r="F243" s="216" t="s">
        <v>294</v>
      </c>
      <c r="G243" s="217" t="s">
        <v>85</v>
      </c>
      <c r="H243" s="218">
        <v>197.87000000000001</v>
      </c>
      <c r="I243" s="219"/>
      <c r="J243" s="220">
        <f>ROUND(I243*H243,2)</f>
        <v>0</v>
      </c>
      <c r="K243" s="221"/>
      <c r="L243" s="45"/>
      <c r="M243" s="222" t="s">
        <v>1</v>
      </c>
      <c r="N243" s="223" t="s">
        <v>41</v>
      </c>
      <c r="O243" s="92"/>
      <c r="P243" s="224">
        <f>O243*H243</f>
        <v>0</v>
      </c>
      <c r="Q243" s="224">
        <v>0</v>
      </c>
      <c r="R243" s="224">
        <f>Q243*H243</f>
        <v>0</v>
      </c>
      <c r="S243" s="224">
        <v>0.016500000000000001</v>
      </c>
      <c r="T243" s="225">
        <f>S243*H243</f>
        <v>3.2648550000000003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209</v>
      </c>
      <c r="AT243" s="226" t="s">
        <v>136</v>
      </c>
      <c r="AU243" s="226" t="s">
        <v>88</v>
      </c>
      <c r="AY243" s="18" t="s">
        <v>133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81</v>
      </c>
      <c r="BK243" s="227">
        <f>ROUND(I243*H243,2)</f>
        <v>0</v>
      </c>
      <c r="BL243" s="18" t="s">
        <v>209</v>
      </c>
      <c r="BM243" s="226" t="s">
        <v>295</v>
      </c>
    </row>
    <row r="244" s="2" customFormat="1">
      <c r="A244" s="39"/>
      <c r="B244" s="40"/>
      <c r="C244" s="41"/>
      <c r="D244" s="228" t="s">
        <v>141</v>
      </c>
      <c r="E244" s="41"/>
      <c r="F244" s="229" t="s">
        <v>294</v>
      </c>
      <c r="G244" s="41"/>
      <c r="H244" s="41"/>
      <c r="I244" s="230"/>
      <c r="J244" s="41"/>
      <c r="K244" s="41"/>
      <c r="L244" s="45"/>
      <c r="M244" s="231"/>
      <c r="N244" s="232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141</v>
      </c>
      <c r="AU244" s="18" t="s">
        <v>88</v>
      </c>
    </row>
    <row r="245" s="15" customFormat="1">
      <c r="A245" s="15"/>
      <c r="B245" s="255"/>
      <c r="C245" s="256"/>
      <c r="D245" s="228" t="s">
        <v>142</v>
      </c>
      <c r="E245" s="257" t="s">
        <v>1</v>
      </c>
      <c r="F245" s="258" t="s">
        <v>296</v>
      </c>
      <c r="G245" s="256"/>
      <c r="H245" s="257" t="s">
        <v>1</v>
      </c>
      <c r="I245" s="259"/>
      <c r="J245" s="256"/>
      <c r="K245" s="256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142</v>
      </c>
      <c r="AU245" s="264" t="s">
        <v>88</v>
      </c>
      <c r="AV245" s="15" t="s">
        <v>81</v>
      </c>
      <c r="AW245" s="15" t="s">
        <v>33</v>
      </c>
      <c r="AX245" s="15" t="s">
        <v>76</v>
      </c>
      <c r="AY245" s="264" t="s">
        <v>133</v>
      </c>
    </row>
    <row r="246" s="13" customFormat="1">
      <c r="A246" s="13"/>
      <c r="B246" s="233"/>
      <c r="C246" s="234"/>
      <c r="D246" s="228" t="s">
        <v>142</v>
      </c>
      <c r="E246" s="235" t="s">
        <v>1</v>
      </c>
      <c r="F246" s="236" t="s">
        <v>297</v>
      </c>
      <c r="G246" s="234"/>
      <c r="H246" s="237">
        <v>7.6399999999999997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142</v>
      </c>
      <c r="AU246" s="243" t="s">
        <v>88</v>
      </c>
      <c r="AV246" s="13" t="s">
        <v>88</v>
      </c>
      <c r="AW246" s="13" t="s">
        <v>33</v>
      </c>
      <c r="AX246" s="13" t="s">
        <v>76</v>
      </c>
      <c r="AY246" s="243" t="s">
        <v>133</v>
      </c>
    </row>
    <row r="247" s="13" customFormat="1">
      <c r="A247" s="13"/>
      <c r="B247" s="233"/>
      <c r="C247" s="234"/>
      <c r="D247" s="228" t="s">
        <v>142</v>
      </c>
      <c r="E247" s="235" t="s">
        <v>1</v>
      </c>
      <c r="F247" s="236" t="s">
        <v>298</v>
      </c>
      <c r="G247" s="234"/>
      <c r="H247" s="237">
        <v>30.960000000000001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142</v>
      </c>
      <c r="AU247" s="243" t="s">
        <v>88</v>
      </c>
      <c r="AV247" s="13" t="s">
        <v>88</v>
      </c>
      <c r="AW247" s="13" t="s">
        <v>33</v>
      </c>
      <c r="AX247" s="13" t="s">
        <v>76</v>
      </c>
      <c r="AY247" s="243" t="s">
        <v>133</v>
      </c>
    </row>
    <row r="248" s="13" customFormat="1">
      <c r="A248" s="13"/>
      <c r="B248" s="233"/>
      <c r="C248" s="234"/>
      <c r="D248" s="228" t="s">
        <v>142</v>
      </c>
      <c r="E248" s="235" t="s">
        <v>1</v>
      </c>
      <c r="F248" s="236" t="s">
        <v>299</v>
      </c>
      <c r="G248" s="234"/>
      <c r="H248" s="237">
        <v>168.81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142</v>
      </c>
      <c r="AU248" s="243" t="s">
        <v>88</v>
      </c>
      <c r="AV248" s="13" t="s">
        <v>88</v>
      </c>
      <c r="AW248" s="13" t="s">
        <v>33</v>
      </c>
      <c r="AX248" s="13" t="s">
        <v>76</v>
      </c>
      <c r="AY248" s="243" t="s">
        <v>133</v>
      </c>
    </row>
    <row r="249" s="13" customFormat="1">
      <c r="A249" s="13"/>
      <c r="B249" s="233"/>
      <c r="C249" s="234"/>
      <c r="D249" s="228" t="s">
        <v>142</v>
      </c>
      <c r="E249" s="235" t="s">
        <v>1</v>
      </c>
      <c r="F249" s="236" t="s">
        <v>174</v>
      </c>
      <c r="G249" s="234"/>
      <c r="H249" s="237">
        <v>-9.5399999999999991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142</v>
      </c>
      <c r="AU249" s="243" t="s">
        <v>88</v>
      </c>
      <c r="AV249" s="13" t="s">
        <v>88</v>
      </c>
      <c r="AW249" s="13" t="s">
        <v>33</v>
      </c>
      <c r="AX249" s="13" t="s">
        <v>76</v>
      </c>
      <c r="AY249" s="243" t="s">
        <v>133</v>
      </c>
    </row>
    <row r="250" s="14" customFormat="1">
      <c r="A250" s="14"/>
      <c r="B250" s="244"/>
      <c r="C250" s="245"/>
      <c r="D250" s="228" t="s">
        <v>142</v>
      </c>
      <c r="E250" s="246" t="s">
        <v>1</v>
      </c>
      <c r="F250" s="247" t="s">
        <v>175</v>
      </c>
      <c r="G250" s="245"/>
      <c r="H250" s="248">
        <v>197.87000000000001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142</v>
      </c>
      <c r="AU250" s="254" t="s">
        <v>88</v>
      </c>
      <c r="AV250" s="14" t="s">
        <v>139</v>
      </c>
      <c r="AW250" s="14" t="s">
        <v>33</v>
      </c>
      <c r="AX250" s="14" t="s">
        <v>81</v>
      </c>
      <c r="AY250" s="254" t="s">
        <v>133</v>
      </c>
    </row>
    <row r="251" s="2" customFormat="1" ht="24.15" customHeight="1">
      <c r="A251" s="39"/>
      <c r="B251" s="40"/>
      <c r="C251" s="214" t="s">
        <v>300</v>
      </c>
      <c r="D251" s="214" t="s">
        <v>136</v>
      </c>
      <c r="E251" s="215" t="s">
        <v>301</v>
      </c>
      <c r="F251" s="216" t="s">
        <v>302</v>
      </c>
      <c r="G251" s="217" t="s">
        <v>85</v>
      </c>
      <c r="H251" s="218">
        <v>89.299999999999997</v>
      </c>
      <c r="I251" s="219"/>
      <c r="J251" s="220">
        <f>ROUND(I251*H251,2)</f>
        <v>0</v>
      </c>
      <c r="K251" s="221"/>
      <c r="L251" s="45"/>
      <c r="M251" s="222" t="s">
        <v>1</v>
      </c>
      <c r="N251" s="223" t="s">
        <v>41</v>
      </c>
      <c r="O251" s="92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6" t="s">
        <v>209</v>
      </c>
      <c r="AT251" s="226" t="s">
        <v>136</v>
      </c>
      <c r="AU251" s="226" t="s">
        <v>88</v>
      </c>
      <c r="AY251" s="18" t="s">
        <v>133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8" t="s">
        <v>81</v>
      </c>
      <c r="BK251" s="227">
        <f>ROUND(I251*H251,2)</f>
        <v>0</v>
      </c>
      <c r="BL251" s="18" t="s">
        <v>209</v>
      </c>
      <c r="BM251" s="226" t="s">
        <v>303</v>
      </c>
    </row>
    <row r="252" s="2" customFormat="1">
      <c r="A252" s="39"/>
      <c r="B252" s="40"/>
      <c r="C252" s="41"/>
      <c r="D252" s="228" t="s">
        <v>141</v>
      </c>
      <c r="E252" s="41"/>
      <c r="F252" s="229" t="s">
        <v>302</v>
      </c>
      <c r="G252" s="41"/>
      <c r="H252" s="41"/>
      <c r="I252" s="230"/>
      <c r="J252" s="41"/>
      <c r="K252" s="41"/>
      <c r="L252" s="45"/>
      <c r="M252" s="231"/>
      <c r="N252" s="232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141</v>
      </c>
      <c r="AU252" s="18" t="s">
        <v>88</v>
      </c>
    </row>
    <row r="253" s="13" customFormat="1">
      <c r="A253" s="13"/>
      <c r="B253" s="233"/>
      <c r="C253" s="234"/>
      <c r="D253" s="228" t="s">
        <v>142</v>
      </c>
      <c r="E253" s="235" t="s">
        <v>1</v>
      </c>
      <c r="F253" s="236" t="s">
        <v>89</v>
      </c>
      <c r="G253" s="234"/>
      <c r="H253" s="237">
        <v>89.299999999999997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142</v>
      </c>
      <c r="AU253" s="243" t="s">
        <v>88</v>
      </c>
      <c r="AV253" s="13" t="s">
        <v>88</v>
      </c>
      <c r="AW253" s="13" t="s">
        <v>33</v>
      </c>
      <c r="AX253" s="13" t="s">
        <v>81</v>
      </c>
      <c r="AY253" s="243" t="s">
        <v>133</v>
      </c>
    </row>
    <row r="254" s="2" customFormat="1" ht="24.15" customHeight="1">
      <c r="A254" s="39"/>
      <c r="B254" s="40"/>
      <c r="C254" s="276" t="s">
        <v>304</v>
      </c>
      <c r="D254" s="276" t="s">
        <v>240</v>
      </c>
      <c r="E254" s="277" t="s">
        <v>241</v>
      </c>
      <c r="F254" s="278" t="s">
        <v>242</v>
      </c>
      <c r="G254" s="279" t="s">
        <v>243</v>
      </c>
      <c r="H254" s="280">
        <v>35.719999999999999</v>
      </c>
      <c r="I254" s="281"/>
      <c r="J254" s="282">
        <f>ROUND(I254*H254,2)</f>
        <v>0</v>
      </c>
      <c r="K254" s="283"/>
      <c r="L254" s="284"/>
      <c r="M254" s="285" t="s">
        <v>1</v>
      </c>
      <c r="N254" s="286" t="s">
        <v>41</v>
      </c>
      <c r="O254" s="92"/>
      <c r="P254" s="224">
        <f>O254*H254</f>
        <v>0</v>
      </c>
      <c r="Q254" s="224">
        <v>0.001</v>
      </c>
      <c r="R254" s="224">
        <f>Q254*H254</f>
        <v>0.035720000000000002</v>
      </c>
      <c r="S254" s="224">
        <v>0</v>
      </c>
      <c r="T254" s="22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6" t="s">
        <v>244</v>
      </c>
      <c r="AT254" s="226" t="s">
        <v>240</v>
      </c>
      <c r="AU254" s="226" t="s">
        <v>88</v>
      </c>
      <c r="AY254" s="18" t="s">
        <v>133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81</v>
      </c>
      <c r="BK254" s="227">
        <f>ROUND(I254*H254,2)</f>
        <v>0</v>
      </c>
      <c r="BL254" s="18" t="s">
        <v>209</v>
      </c>
      <c r="BM254" s="226" t="s">
        <v>305</v>
      </c>
    </row>
    <row r="255" s="2" customFormat="1">
      <c r="A255" s="39"/>
      <c r="B255" s="40"/>
      <c r="C255" s="41"/>
      <c r="D255" s="228" t="s">
        <v>141</v>
      </c>
      <c r="E255" s="41"/>
      <c r="F255" s="229" t="s">
        <v>242</v>
      </c>
      <c r="G255" s="41"/>
      <c r="H255" s="41"/>
      <c r="I255" s="230"/>
      <c r="J255" s="41"/>
      <c r="K255" s="41"/>
      <c r="L255" s="45"/>
      <c r="M255" s="231"/>
      <c r="N255" s="232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88</v>
      </c>
    </row>
    <row r="256" s="15" customFormat="1">
      <c r="A256" s="15"/>
      <c r="B256" s="255"/>
      <c r="C256" s="256"/>
      <c r="D256" s="228" t="s">
        <v>142</v>
      </c>
      <c r="E256" s="257" t="s">
        <v>1</v>
      </c>
      <c r="F256" s="258" t="s">
        <v>246</v>
      </c>
      <c r="G256" s="256"/>
      <c r="H256" s="257" t="s">
        <v>1</v>
      </c>
      <c r="I256" s="259"/>
      <c r="J256" s="256"/>
      <c r="K256" s="256"/>
      <c r="L256" s="260"/>
      <c r="M256" s="261"/>
      <c r="N256" s="262"/>
      <c r="O256" s="262"/>
      <c r="P256" s="262"/>
      <c r="Q256" s="262"/>
      <c r="R256" s="262"/>
      <c r="S256" s="262"/>
      <c r="T256" s="26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4" t="s">
        <v>142</v>
      </c>
      <c r="AU256" s="264" t="s">
        <v>88</v>
      </c>
      <c r="AV256" s="15" t="s">
        <v>81</v>
      </c>
      <c r="AW256" s="15" t="s">
        <v>33</v>
      </c>
      <c r="AX256" s="15" t="s">
        <v>76</v>
      </c>
      <c r="AY256" s="264" t="s">
        <v>133</v>
      </c>
    </row>
    <row r="257" s="13" customFormat="1">
      <c r="A257" s="13"/>
      <c r="B257" s="233"/>
      <c r="C257" s="234"/>
      <c r="D257" s="228" t="s">
        <v>142</v>
      </c>
      <c r="E257" s="235" t="s">
        <v>1</v>
      </c>
      <c r="F257" s="236" t="s">
        <v>306</v>
      </c>
      <c r="G257" s="234"/>
      <c r="H257" s="237">
        <v>35.719999999999999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142</v>
      </c>
      <c r="AU257" s="243" t="s">
        <v>88</v>
      </c>
      <c r="AV257" s="13" t="s">
        <v>88</v>
      </c>
      <c r="AW257" s="13" t="s">
        <v>33</v>
      </c>
      <c r="AX257" s="13" t="s">
        <v>81</v>
      </c>
      <c r="AY257" s="243" t="s">
        <v>133</v>
      </c>
    </row>
    <row r="258" s="2" customFormat="1" ht="24.15" customHeight="1">
      <c r="A258" s="39"/>
      <c r="B258" s="40"/>
      <c r="C258" s="214" t="s">
        <v>307</v>
      </c>
      <c r="D258" s="214" t="s">
        <v>136</v>
      </c>
      <c r="E258" s="215" t="s">
        <v>308</v>
      </c>
      <c r="F258" s="216" t="s">
        <v>309</v>
      </c>
      <c r="G258" s="217" t="s">
        <v>85</v>
      </c>
      <c r="H258" s="218">
        <v>829.09500000000003</v>
      </c>
      <c r="I258" s="219"/>
      <c r="J258" s="220">
        <f>ROUND(I258*H258,2)</f>
        <v>0</v>
      </c>
      <c r="K258" s="221"/>
      <c r="L258" s="45"/>
      <c r="M258" s="222" t="s">
        <v>1</v>
      </c>
      <c r="N258" s="223" t="s">
        <v>41</v>
      </c>
      <c r="O258" s="92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6" t="s">
        <v>209</v>
      </c>
      <c r="AT258" s="226" t="s">
        <v>136</v>
      </c>
      <c r="AU258" s="226" t="s">
        <v>88</v>
      </c>
      <c r="AY258" s="18" t="s">
        <v>133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8" t="s">
        <v>81</v>
      </c>
      <c r="BK258" s="227">
        <f>ROUND(I258*H258,2)</f>
        <v>0</v>
      </c>
      <c r="BL258" s="18" t="s">
        <v>209</v>
      </c>
      <c r="BM258" s="226" t="s">
        <v>310</v>
      </c>
    </row>
    <row r="259" s="2" customFormat="1">
      <c r="A259" s="39"/>
      <c r="B259" s="40"/>
      <c r="C259" s="41"/>
      <c r="D259" s="228" t="s">
        <v>141</v>
      </c>
      <c r="E259" s="41"/>
      <c r="F259" s="229" t="s">
        <v>309</v>
      </c>
      <c r="G259" s="41"/>
      <c r="H259" s="41"/>
      <c r="I259" s="230"/>
      <c r="J259" s="41"/>
      <c r="K259" s="41"/>
      <c r="L259" s="45"/>
      <c r="M259" s="231"/>
      <c r="N259" s="23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88</v>
      </c>
    </row>
    <row r="260" s="2" customFormat="1" ht="24.15" customHeight="1">
      <c r="A260" s="39"/>
      <c r="B260" s="40"/>
      <c r="C260" s="276" t="s">
        <v>311</v>
      </c>
      <c r="D260" s="276" t="s">
        <v>240</v>
      </c>
      <c r="E260" s="277" t="s">
        <v>312</v>
      </c>
      <c r="F260" s="278" t="s">
        <v>313</v>
      </c>
      <c r="G260" s="279" t="s">
        <v>85</v>
      </c>
      <c r="H260" s="280">
        <v>966.30999999999995</v>
      </c>
      <c r="I260" s="281"/>
      <c r="J260" s="282">
        <f>ROUND(I260*H260,2)</f>
        <v>0</v>
      </c>
      <c r="K260" s="283"/>
      <c r="L260" s="284"/>
      <c r="M260" s="285" t="s">
        <v>1</v>
      </c>
      <c r="N260" s="286" t="s">
        <v>41</v>
      </c>
      <c r="O260" s="92"/>
      <c r="P260" s="224">
        <f>O260*H260</f>
        <v>0</v>
      </c>
      <c r="Q260" s="224">
        <v>0.00050000000000000001</v>
      </c>
      <c r="R260" s="224">
        <f>Q260*H260</f>
        <v>0.483155</v>
      </c>
      <c r="S260" s="224">
        <v>0</v>
      </c>
      <c r="T260" s="22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6" t="s">
        <v>244</v>
      </c>
      <c r="AT260" s="226" t="s">
        <v>240</v>
      </c>
      <c r="AU260" s="226" t="s">
        <v>88</v>
      </c>
      <c r="AY260" s="18" t="s">
        <v>133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81</v>
      </c>
      <c r="BK260" s="227">
        <f>ROUND(I260*H260,2)</f>
        <v>0</v>
      </c>
      <c r="BL260" s="18" t="s">
        <v>209</v>
      </c>
      <c r="BM260" s="226" t="s">
        <v>314</v>
      </c>
    </row>
    <row r="261" s="2" customFormat="1">
      <c r="A261" s="39"/>
      <c r="B261" s="40"/>
      <c r="C261" s="41"/>
      <c r="D261" s="228" t="s">
        <v>141</v>
      </c>
      <c r="E261" s="41"/>
      <c r="F261" s="229" t="s">
        <v>313</v>
      </c>
      <c r="G261" s="41"/>
      <c r="H261" s="41"/>
      <c r="I261" s="230"/>
      <c r="J261" s="41"/>
      <c r="K261" s="41"/>
      <c r="L261" s="45"/>
      <c r="M261" s="231"/>
      <c r="N261" s="23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141</v>
      </c>
      <c r="AU261" s="18" t="s">
        <v>88</v>
      </c>
    </row>
    <row r="262" s="13" customFormat="1">
      <c r="A262" s="13"/>
      <c r="B262" s="233"/>
      <c r="C262" s="234"/>
      <c r="D262" s="228" t="s">
        <v>142</v>
      </c>
      <c r="E262" s="235" t="s">
        <v>1</v>
      </c>
      <c r="F262" s="236" t="s">
        <v>315</v>
      </c>
      <c r="G262" s="234"/>
      <c r="H262" s="237">
        <v>966.30999999999995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142</v>
      </c>
      <c r="AU262" s="243" t="s">
        <v>88</v>
      </c>
      <c r="AV262" s="13" t="s">
        <v>88</v>
      </c>
      <c r="AW262" s="13" t="s">
        <v>33</v>
      </c>
      <c r="AX262" s="13" t="s">
        <v>81</v>
      </c>
      <c r="AY262" s="243" t="s">
        <v>133</v>
      </c>
    </row>
    <row r="263" s="2" customFormat="1" ht="24.15" customHeight="1">
      <c r="A263" s="39"/>
      <c r="B263" s="40"/>
      <c r="C263" s="214" t="s">
        <v>316</v>
      </c>
      <c r="D263" s="214" t="s">
        <v>136</v>
      </c>
      <c r="E263" s="215" t="s">
        <v>317</v>
      </c>
      <c r="F263" s="216" t="s">
        <v>318</v>
      </c>
      <c r="G263" s="217" t="s">
        <v>85</v>
      </c>
      <c r="H263" s="218">
        <v>240</v>
      </c>
      <c r="I263" s="219"/>
      <c r="J263" s="220">
        <f>ROUND(I263*H263,2)</f>
        <v>0</v>
      </c>
      <c r="K263" s="221"/>
      <c r="L263" s="45"/>
      <c r="M263" s="222" t="s">
        <v>1</v>
      </c>
      <c r="N263" s="223" t="s">
        <v>41</v>
      </c>
      <c r="O263" s="92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6" t="s">
        <v>209</v>
      </c>
      <c r="AT263" s="226" t="s">
        <v>136</v>
      </c>
      <c r="AU263" s="226" t="s">
        <v>88</v>
      </c>
      <c r="AY263" s="18" t="s">
        <v>133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8" t="s">
        <v>81</v>
      </c>
      <c r="BK263" s="227">
        <f>ROUND(I263*H263,2)</f>
        <v>0</v>
      </c>
      <c r="BL263" s="18" t="s">
        <v>209</v>
      </c>
      <c r="BM263" s="226" t="s">
        <v>319</v>
      </c>
    </row>
    <row r="264" s="2" customFormat="1">
      <c r="A264" s="39"/>
      <c r="B264" s="40"/>
      <c r="C264" s="41"/>
      <c r="D264" s="228" t="s">
        <v>141</v>
      </c>
      <c r="E264" s="41"/>
      <c r="F264" s="229" t="s">
        <v>318</v>
      </c>
      <c r="G264" s="41"/>
      <c r="H264" s="41"/>
      <c r="I264" s="230"/>
      <c r="J264" s="41"/>
      <c r="K264" s="41"/>
      <c r="L264" s="45"/>
      <c r="M264" s="231"/>
      <c r="N264" s="232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88</v>
      </c>
    </row>
    <row r="265" s="15" customFormat="1">
      <c r="A265" s="15"/>
      <c r="B265" s="255"/>
      <c r="C265" s="256"/>
      <c r="D265" s="228" t="s">
        <v>142</v>
      </c>
      <c r="E265" s="257" t="s">
        <v>1</v>
      </c>
      <c r="F265" s="258" t="s">
        <v>320</v>
      </c>
      <c r="G265" s="256"/>
      <c r="H265" s="257" t="s">
        <v>1</v>
      </c>
      <c r="I265" s="259"/>
      <c r="J265" s="256"/>
      <c r="K265" s="256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142</v>
      </c>
      <c r="AU265" s="264" t="s">
        <v>88</v>
      </c>
      <c r="AV265" s="15" t="s">
        <v>81</v>
      </c>
      <c r="AW265" s="15" t="s">
        <v>33</v>
      </c>
      <c r="AX265" s="15" t="s">
        <v>76</v>
      </c>
      <c r="AY265" s="264" t="s">
        <v>133</v>
      </c>
    </row>
    <row r="266" s="13" customFormat="1">
      <c r="A266" s="13"/>
      <c r="B266" s="233"/>
      <c r="C266" s="234"/>
      <c r="D266" s="228" t="s">
        <v>142</v>
      </c>
      <c r="E266" s="235" t="s">
        <v>1</v>
      </c>
      <c r="F266" s="236" t="s">
        <v>321</v>
      </c>
      <c r="G266" s="234"/>
      <c r="H266" s="237">
        <v>240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142</v>
      </c>
      <c r="AU266" s="243" t="s">
        <v>88</v>
      </c>
      <c r="AV266" s="13" t="s">
        <v>88</v>
      </c>
      <c r="AW266" s="13" t="s">
        <v>33</v>
      </c>
      <c r="AX266" s="13" t="s">
        <v>76</v>
      </c>
      <c r="AY266" s="243" t="s">
        <v>133</v>
      </c>
    </row>
    <row r="267" s="14" customFormat="1">
      <c r="A267" s="14"/>
      <c r="B267" s="244"/>
      <c r="C267" s="245"/>
      <c r="D267" s="228" t="s">
        <v>142</v>
      </c>
      <c r="E267" s="246" t="s">
        <v>1</v>
      </c>
      <c r="F267" s="247" t="s">
        <v>175</v>
      </c>
      <c r="G267" s="245"/>
      <c r="H267" s="248">
        <v>240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142</v>
      </c>
      <c r="AU267" s="254" t="s">
        <v>88</v>
      </c>
      <c r="AV267" s="14" t="s">
        <v>139</v>
      </c>
      <c r="AW267" s="14" t="s">
        <v>33</v>
      </c>
      <c r="AX267" s="14" t="s">
        <v>81</v>
      </c>
      <c r="AY267" s="254" t="s">
        <v>133</v>
      </c>
    </row>
    <row r="268" s="2" customFormat="1" ht="16.5" customHeight="1">
      <c r="A268" s="39"/>
      <c r="B268" s="40"/>
      <c r="C268" s="276" t="s">
        <v>322</v>
      </c>
      <c r="D268" s="276" t="s">
        <v>240</v>
      </c>
      <c r="E268" s="277" t="s">
        <v>323</v>
      </c>
      <c r="F268" s="278" t="s">
        <v>324</v>
      </c>
      <c r="G268" s="279" t="s">
        <v>189</v>
      </c>
      <c r="H268" s="280">
        <v>28.34</v>
      </c>
      <c r="I268" s="281"/>
      <c r="J268" s="282">
        <f>ROUND(I268*H268,2)</f>
        <v>0</v>
      </c>
      <c r="K268" s="283"/>
      <c r="L268" s="284"/>
      <c r="M268" s="285" t="s">
        <v>1</v>
      </c>
      <c r="N268" s="286" t="s">
        <v>41</v>
      </c>
      <c r="O268" s="92"/>
      <c r="P268" s="224">
        <f>O268*H268</f>
        <v>0</v>
      </c>
      <c r="Q268" s="224">
        <v>1</v>
      </c>
      <c r="R268" s="224">
        <f>Q268*H268</f>
        <v>28.34</v>
      </c>
      <c r="S268" s="224">
        <v>0</v>
      </c>
      <c r="T268" s="22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6" t="s">
        <v>244</v>
      </c>
      <c r="AT268" s="226" t="s">
        <v>240</v>
      </c>
      <c r="AU268" s="226" t="s">
        <v>88</v>
      </c>
      <c r="AY268" s="18" t="s">
        <v>133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81</v>
      </c>
      <c r="BK268" s="227">
        <f>ROUND(I268*H268,2)</f>
        <v>0</v>
      </c>
      <c r="BL268" s="18" t="s">
        <v>209</v>
      </c>
      <c r="BM268" s="226" t="s">
        <v>325</v>
      </c>
    </row>
    <row r="269" s="2" customFormat="1">
      <c r="A269" s="39"/>
      <c r="B269" s="40"/>
      <c r="C269" s="41"/>
      <c r="D269" s="228" t="s">
        <v>141</v>
      </c>
      <c r="E269" s="41"/>
      <c r="F269" s="229" t="s">
        <v>324</v>
      </c>
      <c r="G269" s="41"/>
      <c r="H269" s="41"/>
      <c r="I269" s="230"/>
      <c r="J269" s="41"/>
      <c r="K269" s="41"/>
      <c r="L269" s="45"/>
      <c r="M269" s="231"/>
      <c r="N269" s="232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88</v>
      </c>
    </row>
    <row r="270" s="2" customFormat="1" ht="24.15" customHeight="1">
      <c r="A270" s="39"/>
      <c r="B270" s="40"/>
      <c r="C270" s="214" t="s">
        <v>326</v>
      </c>
      <c r="D270" s="214" t="s">
        <v>136</v>
      </c>
      <c r="E270" s="215" t="s">
        <v>327</v>
      </c>
      <c r="F270" s="216" t="s">
        <v>328</v>
      </c>
      <c r="G270" s="217" t="s">
        <v>194</v>
      </c>
      <c r="H270" s="218">
        <v>15</v>
      </c>
      <c r="I270" s="219"/>
      <c r="J270" s="220">
        <f>ROUND(I270*H270,2)</f>
        <v>0</v>
      </c>
      <c r="K270" s="221"/>
      <c r="L270" s="45"/>
      <c r="M270" s="222" t="s">
        <v>1</v>
      </c>
      <c r="N270" s="223" t="s">
        <v>41</v>
      </c>
      <c r="O270" s="92"/>
      <c r="P270" s="224">
        <f>O270*H270</f>
        <v>0</v>
      </c>
      <c r="Q270" s="224">
        <v>2.0000000000000002E-05</v>
      </c>
      <c r="R270" s="224">
        <f>Q270*H270</f>
        <v>0.00030000000000000003</v>
      </c>
      <c r="S270" s="224">
        <v>0</v>
      </c>
      <c r="T270" s="22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6" t="s">
        <v>209</v>
      </c>
      <c r="AT270" s="226" t="s">
        <v>136</v>
      </c>
      <c r="AU270" s="226" t="s">
        <v>88</v>
      </c>
      <c r="AY270" s="18" t="s">
        <v>133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8" t="s">
        <v>81</v>
      </c>
      <c r="BK270" s="227">
        <f>ROUND(I270*H270,2)</f>
        <v>0</v>
      </c>
      <c r="BL270" s="18" t="s">
        <v>209</v>
      </c>
      <c r="BM270" s="226" t="s">
        <v>329</v>
      </c>
    </row>
    <row r="271" s="2" customFormat="1">
      <c r="A271" s="39"/>
      <c r="B271" s="40"/>
      <c r="C271" s="41"/>
      <c r="D271" s="228" t="s">
        <v>141</v>
      </c>
      <c r="E271" s="41"/>
      <c r="F271" s="229" t="s">
        <v>328</v>
      </c>
      <c r="G271" s="41"/>
      <c r="H271" s="41"/>
      <c r="I271" s="230"/>
      <c r="J271" s="41"/>
      <c r="K271" s="41"/>
      <c r="L271" s="45"/>
      <c r="M271" s="231"/>
      <c r="N271" s="232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141</v>
      </c>
      <c r="AU271" s="18" t="s">
        <v>88</v>
      </c>
    </row>
    <row r="272" s="2" customFormat="1" ht="16.5" customHeight="1">
      <c r="A272" s="39"/>
      <c r="B272" s="40"/>
      <c r="C272" s="276" t="s">
        <v>330</v>
      </c>
      <c r="D272" s="276" t="s">
        <v>240</v>
      </c>
      <c r="E272" s="277" t="s">
        <v>331</v>
      </c>
      <c r="F272" s="278" t="s">
        <v>332</v>
      </c>
      <c r="G272" s="279" t="s">
        <v>194</v>
      </c>
      <c r="H272" s="280">
        <v>15.300000000000001</v>
      </c>
      <c r="I272" s="281"/>
      <c r="J272" s="282">
        <f>ROUND(I272*H272,2)</f>
        <v>0</v>
      </c>
      <c r="K272" s="283"/>
      <c r="L272" s="284"/>
      <c r="M272" s="285" t="s">
        <v>1</v>
      </c>
      <c r="N272" s="286" t="s">
        <v>41</v>
      </c>
      <c r="O272" s="92"/>
      <c r="P272" s="224">
        <f>O272*H272</f>
        <v>0</v>
      </c>
      <c r="Q272" s="224">
        <v>0.00050000000000000001</v>
      </c>
      <c r="R272" s="224">
        <f>Q272*H272</f>
        <v>0.0076500000000000005</v>
      </c>
      <c r="S272" s="224">
        <v>0</v>
      </c>
      <c r="T272" s="22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6" t="s">
        <v>244</v>
      </c>
      <c r="AT272" s="226" t="s">
        <v>240</v>
      </c>
      <c r="AU272" s="226" t="s">
        <v>88</v>
      </c>
      <c r="AY272" s="18" t="s">
        <v>133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81</v>
      </c>
      <c r="BK272" s="227">
        <f>ROUND(I272*H272,2)</f>
        <v>0</v>
      </c>
      <c r="BL272" s="18" t="s">
        <v>209</v>
      </c>
      <c r="BM272" s="226" t="s">
        <v>333</v>
      </c>
    </row>
    <row r="273" s="2" customFormat="1">
      <c r="A273" s="39"/>
      <c r="B273" s="40"/>
      <c r="C273" s="41"/>
      <c r="D273" s="228" t="s">
        <v>141</v>
      </c>
      <c r="E273" s="41"/>
      <c r="F273" s="229" t="s">
        <v>332</v>
      </c>
      <c r="G273" s="41"/>
      <c r="H273" s="41"/>
      <c r="I273" s="230"/>
      <c r="J273" s="41"/>
      <c r="K273" s="41"/>
      <c r="L273" s="45"/>
      <c r="M273" s="231"/>
      <c r="N273" s="232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141</v>
      </c>
      <c r="AU273" s="18" t="s">
        <v>88</v>
      </c>
    </row>
    <row r="274" s="13" customFormat="1">
      <c r="A274" s="13"/>
      <c r="B274" s="233"/>
      <c r="C274" s="234"/>
      <c r="D274" s="228" t="s">
        <v>142</v>
      </c>
      <c r="E274" s="235" t="s">
        <v>1</v>
      </c>
      <c r="F274" s="236" t="s">
        <v>334</v>
      </c>
      <c r="G274" s="234"/>
      <c r="H274" s="237">
        <v>15.300000000000001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142</v>
      </c>
      <c r="AU274" s="243" t="s">
        <v>88</v>
      </c>
      <c r="AV274" s="13" t="s">
        <v>88</v>
      </c>
      <c r="AW274" s="13" t="s">
        <v>33</v>
      </c>
      <c r="AX274" s="13" t="s">
        <v>81</v>
      </c>
      <c r="AY274" s="243" t="s">
        <v>133</v>
      </c>
    </row>
    <row r="275" s="2" customFormat="1" ht="33" customHeight="1">
      <c r="A275" s="39"/>
      <c r="B275" s="40"/>
      <c r="C275" s="214" t="s">
        <v>335</v>
      </c>
      <c r="D275" s="214" t="s">
        <v>136</v>
      </c>
      <c r="E275" s="215" t="s">
        <v>336</v>
      </c>
      <c r="F275" s="216" t="s">
        <v>337</v>
      </c>
      <c r="G275" s="217" t="s">
        <v>85</v>
      </c>
      <c r="H275" s="218">
        <v>89.299999999999997</v>
      </c>
      <c r="I275" s="219"/>
      <c r="J275" s="220">
        <f>ROUND(I275*H275,2)</f>
        <v>0</v>
      </c>
      <c r="K275" s="221"/>
      <c r="L275" s="45"/>
      <c r="M275" s="222" t="s">
        <v>1</v>
      </c>
      <c r="N275" s="223" t="s">
        <v>41</v>
      </c>
      <c r="O275" s="92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6" t="s">
        <v>209</v>
      </c>
      <c r="AT275" s="226" t="s">
        <v>136</v>
      </c>
      <c r="AU275" s="226" t="s">
        <v>88</v>
      </c>
      <c r="AY275" s="18" t="s">
        <v>133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81</v>
      </c>
      <c r="BK275" s="227">
        <f>ROUND(I275*H275,2)</f>
        <v>0</v>
      </c>
      <c r="BL275" s="18" t="s">
        <v>209</v>
      </c>
      <c r="BM275" s="226" t="s">
        <v>338</v>
      </c>
    </row>
    <row r="276" s="2" customFormat="1">
      <c r="A276" s="39"/>
      <c r="B276" s="40"/>
      <c r="C276" s="41"/>
      <c r="D276" s="228" t="s">
        <v>141</v>
      </c>
      <c r="E276" s="41"/>
      <c r="F276" s="229" t="s">
        <v>337</v>
      </c>
      <c r="G276" s="41"/>
      <c r="H276" s="41"/>
      <c r="I276" s="230"/>
      <c r="J276" s="41"/>
      <c r="K276" s="41"/>
      <c r="L276" s="45"/>
      <c r="M276" s="231"/>
      <c r="N276" s="232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141</v>
      </c>
      <c r="AU276" s="18" t="s">
        <v>88</v>
      </c>
    </row>
    <row r="277" s="13" customFormat="1">
      <c r="A277" s="13"/>
      <c r="B277" s="233"/>
      <c r="C277" s="234"/>
      <c r="D277" s="228" t="s">
        <v>142</v>
      </c>
      <c r="E277" s="235" t="s">
        <v>1</v>
      </c>
      <c r="F277" s="236" t="s">
        <v>89</v>
      </c>
      <c r="G277" s="234"/>
      <c r="H277" s="237">
        <v>89.299999999999997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142</v>
      </c>
      <c r="AU277" s="243" t="s">
        <v>88</v>
      </c>
      <c r="AV277" s="13" t="s">
        <v>88</v>
      </c>
      <c r="AW277" s="13" t="s">
        <v>33</v>
      </c>
      <c r="AX277" s="13" t="s">
        <v>81</v>
      </c>
      <c r="AY277" s="243" t="s">
        <v>133</v>
      </c>
    </row>
    <row r="278" s="2" customFormat="1" ht="24.15" customHeight="1">
      <c r="A278" s="39"/>
      <c r="B278" s="40"/>
      <c r="C278" s="276" t="s">
        <v>339</v>
      </c>
      <c r="D278" s="276" t="s">
        <v>240</v>
      </c>
      <c r="E278" s="277" t="s">
        <v>285</v>
      </c>
      <c r="F278" s="278" t="s">
        <v>286</v>
      </c>
      <c r="G278" s="279" t="s">
        <v>85</v>
      </c>
      <c r="H278" s="280">
        <v>93.765000000000001</v>
      </c>
      <c r="I278" s="281"/>
      <c r="J278" s="282">
        <f>ROUND(I278*H278,2)</f>
        <v>0</v>
      </c>
      <c r="K278" s="283"/>
      <c r="L278" s="284"/>
      <c r="M278" s="285" t="s">
        <v>1</v>
      </c>
      <c r="N278" s="286" t="s">
        <v>41</v>
      </c>
      <c r="O278" s="92"/>
      <c r="P278" s="224">
        <f>O278*H278</f>
        <v>0</v>
      </c>
      <c r="Q278" s="224">
        <v>0.00029999999999999997</v>
      </c>
      <c r="R278" s="224">
        <f>Q278*H278</f>
        <v>0.028129499999999998</v>
      </c>
      <c r="S278" s="224">
        <v>0</v>
      </c>
      <c r="T278" s="22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6" t="s">
        <v>244</v>
      </c>
      <c r="AT278" s="226" t="s">
        <v>240</v>
      </c>
      <c r="AU278" s="226" t="s">
        <v>88</v>
      </c>
      <c r="AY278" s="18" t="s">
        <v>133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8" t="s">
        <v>81</v>
      </c>
      <c r="BK278" s="227">
        <f>ROUND(I278*H278,2)</f>
        <v>0</v>
      </c>
      <c r="BL278" s="18" t="s">
        <v>209</v>
      </c>
      <c r="BM278" s="226" t="s">
        <v>340</v>
      </c>
    </row>
    <row r="279" s="2" customFormat="1">
      <c r="A279" s="39"/>
      <c r="B279" s="40"/>
      <c r="C279" s="41"/>
      <c r="D279" s="228" t="s">
        <v>141</v>
      </c>
      <c r="E279" s="41"/>
      <c r="F279" s="229" t="s">
        <v>286</v>
      </c>
      <c r="G279" s="41"/>
      <c r="H279" s="41"/>
      <c r="I279" s="230"/>
      <c r="J279" s="41"/>
      <c r="K279" s="41"/>
      <c r="L279" s="45"/>
      <c r="M279" s="231"/>
      <c r="N279" s="232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141</v>
      </c>
      <c r="AU279" s="18" t="s">
        <v>88</v>
      </c>
    </row>
    <row r="280" s="15" customFormat="1">
      <c r="A280" s="15"/>
      <c r="B280" s="255"/>
      <c r="C280" s="256"/>
      <c r="D280" s="228" t="s">
        <v>142</v>
      </c>
      <c r="E280" s="257" t="s">
        <v>1</v>
      </c>
      <c r="F280" s="258" t="s">
        <v>246</v>
      </c>
      <c r="G280" s="256"/>
      <c r="H280" s="257" t="s">
        <v>1</v>
      </c>
      <c r="I280" s="259"/>
      <c r="J280" s="256"/>
      <c r="K280" s="256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142</v>
      </c>
      <c r="AU280" s="264" t="s">
        <v>88</v>
      </c>
      <c r="AV280" s="15" t="s">
        <v>81</v>
      </c>
      <c r="AW280" s="15" t="s">
        <v>33</v>
      </c>
      <c r="AX280" s="15" t="s">
        <v>76</v>
      </c>
      <c r="AY280" s="264" t="s">
        <v>133</v>
      </c>
    </row>
    <row r="281" s="13" customFormat="1">
      <c r="A281" s="13"/>
      <c r="B281" s="233"/>
      <c r="C281" s="234"/>
      <c r="D281" s="228" t="s">
        <v>142</v>
      </c>
      <c r="E281" s="235" t="s">
        <v>1</v>
      </c>
      <c r="F281" s="236" t="s">
        <v>341</v>
      </c>
      <c r="G281" s="234"/>
      <c r="H281" s="237">
        <v>93.765000000000001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142</v>
      </c>
      <c r="AU281" s="243" t="s">
        <v>88</v>
      </c>
      <c r="AV281" s="13" t="s">
        <v>88</v>
      </c>
      <c r="AW281" s="13" t="s">
        <v>33</v>
      </c>
      <c r="AX281" s="13" t="s">
        <v>81</v>
      </c>
      <c r="AY281" s="243" t="s">
        <v>133</v>
      </c>
    </row>
    <row r="282" s="2" customFormat="1" ht="24.15" customHeight="1">
      <c r="A282" s="39"/>
      <c r="B282" s="40"/>
      <c r="C282" s="214" t="s">
        <v>342</v>
      </c>
      <c r="D282" s="214" t="s">
        <v>136</v>
      </c>
      <c r="E282" s="215" t="s">
        <v>343</v>
      </c>
      <c r="F282" s="216" t="s">
        <v>344</v>
      </c>
      <c r="G282" s="217" t="s">
        <v>85</v>
      </c>
      <c r="H282" s="218">
        <v>89.299999999999997</v>
      </c>
      <c r="I282" s="219"/>
      <c r="J282" s="220">
        <f>ROUND(I282*H282,2)</f>
        <v>0</v>
      </c>
      <c r="K282" s="221"/>
      <c r="L282" s="45"/>
      <c r="M282" s="222" t="s">
        <v>1</v>
      </c>
      <c r="N282" s="223" t="s">
        <v>41</v>
      </c>
      <c r="O282" s="92"/>
      <c r="P282" s="224">
        <f>O282*H282</f>
        <v>0</v>
      </c>
      <c r="Q282" s="224">
        <v>0.00094131</v>
      </c>
      <c r="R282" s="224">
        <f>Q282*H282</f>
        <v>0.084058983000000004</v>
      </c>
      <c r="S282" s="224">
        <v>0</v>
      </c>
      <c r="T282" s="22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6" t="s">
        <v>209</v>
      </c>
      <c r="AT282" s="226" t="s">
        <v>136</v>
      </c>
      <c r="AU282" s="226" t="s">
        <v>88</v>
      </c>
      <c r="AY282" s="18" t="s">
        <v>133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8" t="s">
        <v>81</v>
      </c>
      <c r="BK282" s="227">
        <f>ROUND(I282*H282,2)</f>
        <v>0</v>
      </c>
      <c r="BL282" s="18" t="s">
        <v>209</v>
      </c>
      <c r="BM282" s="226" t="s">
        <v>345</v>
      </c>
    </row>
    <row r="283" s="2" customFormat="1">
      <c r="A283" s="39"/>
      <c r="B283" s="40"/>
      <c r="C283" s="41"/>
      <c r="D283" s="228" t="s">
        <v>141</v>
      </c>
      <c r="E283" s="41"/>
      <c r="F283" s="229" t="s">
        <v>344</v>
      </c>
      <c r="G283" s="41"/>
      <c r="H283" s="41"/>
      <c r="I283" s="230"/>
      <c r="J283" s="41"/>
      <c r="K283" s="41"/>
      <c r="L283" s="45"/>
      <c r="M283" s="231"/>
      <c r="N283" s="232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141</v>
      </c>
      <c r="AU283" s="18" t="s">
        <v>88</v>
      </c>
    </row>
    <row r="284" s="13" customFormat="1">
      <c r="A284" s="13"/>
      <c r="B284" s="233"/>
      <c r="C284" s="234"/>
      <c r="D284" s="228" t="s">
        <v>142</v>
      </c>
      <c r="E284" s="235" t="s">
        <v>1</v>
      </c>
      <c r="F284" s="236" t="s">
        <v>89</v>
      </c>
      <c r="G284" s="234"/>
      <c r="H284" s="237">
        <v>89.299999999999997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142</v>
      </c>
      <c r="AU284" s="243" t="s">
        <v>88</v>
      </c>
      <c r="AV284" s="13" t="s">
        <v>88</v>
      </c>
      <c r="AW284" s="13" t="s">
        <v>33</v>
      </c>
      <c r="AX284" s="13" t="s">
        <v>81</v>
      </c>
      <c r="AY284" s="243" t="s">
        <v>133</v>
      </c>
    </row>
    <row r="285" s="2" customFormat="1" ht="24.15" customHeight="1">
      <c r="A285" s="39"/>
      <c r="B285" s="40"/>
      <c r="C285" s="276" t="s">
        <v>346</v>
      </c>
      <c r="D285" s="276" t="s">
        <v>240</v>
      </c>
      <c r="E285" s="277" t="s">
        <v>253</v>
      </c>
      <c r="F285" s="278" t="s">
        <v>254</v>
      </c>
      <c r="G285" s="279" t="s">
        <v>85</v>
      </c>
      <c r="H285" s="280">
        <v>107.16</v>
      </c>
      <c r="I285" s="281"/>
      <c r="J285" s="282">
        <f>ROUND(I285*H285,2)</f>
        <v>0</v>
      </c>
      <c r="K285" s="283"/>
      <c r="L285" s="284"/>
      <c r="M285" s="285" t="s">
        <v>1</v>
      </c>
      <c r="N285" s="286" t="s">
        <v>41</v>
      </c>
      <c r="O285" s="92"/>
      <c r="P285" s="224">
        <f>O285*H285</f>
        <v>0</v>
      </c>
      <c r="Q285" s="224">
        <v>0.0054000000000000003</v>
      </c>
      <c r="R285" s="224">
        <f>Q285*H285</f>
        <v>0.57866400000000007</v>
      </c>
      <c r="S285" s="224">
        <v>0</v>
      </c>
      <c r="T285" s="22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6" t="s">
        <v>244</v>
      </c>
      <c r="AT285" s="226" t="s">
        <v>240</v>
      </c>
      <c r="AU285" s="226" t="s">
        <v>88</v>
      </c>
      <c r="AY285" s="18" t="s">
        <v>133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81</v>
      </c>
      <c r="BK285" s="227">
        <f>ROUND(I285*H285,2)</f>
        <v>0</v>
      </c>
      <c r="BL285" s="18" t="s">
        <v>209</v>
      </c>
      <c r="BM285" s="226" t="s">
        <v>347</v>
      </c>
    </row>
    <row r="286" s="2" customFormat="1">
      <c r="A286" s="39"/>
      <c r="B286" s="40"/>
      <c r="C286" s="41"/>
      <c r="D286" s="228" t="s">
        <v>141</v>
      </c>
      <c r="E286" s="41"/>
      <c r="F286" s="229" t="s">
        <v>254</v>
      </c>
      <c r="G286" s="41"/>
      <c r="H286" s="41"/>
      <c r="I286" s="230"/>
      <c r="J286" s="41"/>
      <c r="K286" s="41"/>
      <c r="L286" s="45"/>
      <c r="M286" s="231"/>
      <c r="N286" s="23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141</v>
      </c>
      <c r="AU286" s="18" t="s">
        <v>88</v>
      </c>
    </row>
    <row r="287" s="15" customFormat="1">
      <c r="A287" s="15"/>
      <c r="B287" s="255"/>
      <c r="C287" s="256"/>
      <c r="D287" s="228" t="s">
        <v>142</v>
      </c>
      <c r="E287" s="257" t="s">
        <v>1</v>
      </c>
      <c r="F287" s="258" t="s">
        <v>246</v>
      </c>
      <c r="G287" s="256"/>
      <c r="H287" s="257" t="s">
        <v>1</v>
      </c>
      <c r="I287" s="259"/>
      <c r="J287" s="256"/>
      <c r="K287" s="256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142</v>
      </c>
      <c r="AU287" s="264" t="s">
        <v>88</v>
      </c>
      <c r="AV287" s="15" t="s">
        <v>81</v>
      </c>
      <c r="AW287" s="15" t="s">
        <v>33</v>
      </c>
      <c r="AX287" s="15" t="s">
        <v>76</v>
      </c>
      <c r="AY287" s="264" t="s">
        <v>133</v>
      </c>
    </row>
    <row r="288" s="13" customFormat="1">
      <c r="A288" s="13"/>
      <c r="B288" s="233"/>
      <c r="C288" s="234"/>
      <c r="D288" s="228" t="s">
        <v>142</v>
      </c>
      <c r="E288" s="235" t="s">
        <v>1</v>
      </c>
      <c r="F288" s="236" t="s">
        <v>348</v>
      </c>
      <c r="G288" s="234"/>
      <c r="H288" s="237">
        <v>107.16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142</v>
      </c>
      <c r="AU288" s="243" t="s">
        <v>88</v>
      </c>
      <c r="AV288" s="13" t="s">
        <v>88</v>
      </c>
      <c r="AW288" s="13" t="s">
        <v>33</v>
      </c>
      <c r="AX288" s="13" t="s">
        <v>81</v>
      </c>
      <c r="AY288" s="243" t="s">
        <v>133</v>
      </c>
    </row>
    <row r="289" s="2" customFormat="1" ht="24.15" customHeight="1">
      <c r="A289" s="39"/>
      <c r="B289" s="40"/>
      <c r="C289" s="214" t="s">
        <v>349</v>
      </c>
      <c r="D289" s="214" t="s">
        <v>136</v>
      </c>
      <c r="E289" s="215" t="s">
        <v>350</v>
      </c>
      <c r="F289" s="216" t="s">
        <v>351</v>
      </c>
      <c r="G289" s="217" t="s">
        <v>85</v>
      </c>
      <c r="H289" s="218">
        <v>89.299999999999997</v>
      </c>
      <c r="I289" s="219"/>
      <c r="J289" s="220">
        <f>ROUND(I289*H289,2)</f>
        <v>0</v>
      </c>
      <c r="K289" s="221"/>
      <c r="L289" s="45"/>
      <c r="M289" s="222" t="s">
        <v>1</v>
      </c>
      <c r="N289" s="223" t="s">
        <v>41</v>
      </c>
      <c r="O289" s="92"/>
      <c r="P289" s="224">
        <f>O289*H289</f>
        <v>0</v>
      </c>
      <c r="Q289" s="224">
        <v>3.3087999999999999E-05</v>
      </c>
      <c r="R289" s="224">
        <f>Q289*H289</f>
        <v>0.0029547583999999997</v>
      </c>
      <c r="S289" s="224">
        <v>0</v>
      </c>
      <c r="T289" s="22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6" t="s">
        <v>209</v>
      </c>
      <c r="AT289" s="226" t="s">
        <v>136</v>
      </c>
      <c r="AU289" s="226" t="s">
        <v>88</v>
      </c>
      <c r="AY289" s="18" t="s">
        <v>133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8" t="s">
        <v>81</v>
      </c>
      <c r="BK289" s="227">
        <f>ROUND(I289*H289,2)</f>
        <v>0</v>
      </c>
      <c r="BL289" s="18" t="s">
        <v>209</v>
      </c>
      <c r="BM289" s="226" t="s">
        <v>352</v>
      </c>
    </row>
    <row r="290" s="2" customFormat="1">
      <c r="A290" s="39"/>
      <c r="B290" s="40"/>
      <c r="C290" s="41"/>
      <c r="D290" s="228" t="s">
        <v>141</v>
      </c>
      <c r="E290" s="41"/>
      <c r="F290" s="229" t="s">
        <v>351</v>
      </c>
      <c r="G290" s="41"/>
      <c r="H290" s="41"/>
      <c r="I290" s="230"/>
      <c r="J290" s="41"/>
      <c r="K290" s="41"/>
      <c r="L290" s="45"/>
      <c r="M290" s="231"/>
      <c r="N290" s="232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141</v>
      </c>
      <c r="AU290" s="18" t="s">
        <v>88</v>
      </c>
    </row>
    <row r="291" s="13" customFormat="1">
      <c r="A291" s="13"/>
      <c r="B291" s="233"/>
      <c r="C291" s="234"/>
      <c r="D291" s="228" t="s">
        <v>142</v>
      </c>
      <c r="E291" s="235" t="s">
        <v>1</v>
      </c>
      <c r="F291" s="236" t="s">
        <v>89</v>
      </c>
      <c r="G291" s="234"/>
      <c r="H291" s="237">
        <v>89.299999999999997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142</v>
      </c>
      <c r="AU291" s="243" t="s">
        <v>88</v>
      </c>
      <c r="AV291" s="13" t="s">
        <v>88</v>
      </c>
      <c r="AW291" s="13" t="s">
        <v>33</v>
      </c>
      <c r="AX291" s="13" t="s">
        <v>81</v>
      </c>
      <c r="AY291" s="243" t="s">
        <v>133</v>
      </c>
    </row>
    <row r="292" s="2" customFormat="1" ht="24.15" customHeight="1">
      <c r="A292" s="39"/>
      <c r="B292" s="40"/>
      <c r="C292" s="276" t="s">
        <v>353</v>
      </c>
      <c r="D292" s="276" t="s">
        <v>240</v>
      </c>
      <c r="E292" s="277" t="s">
        <v>354</v>
      </c>
      <c r="F292" s="278" t="s">
        <v>355</v>
      </c>
      <c r="G292" s="279" t="s">
        <v>85</v>
      </c>
      <c r="H292" s="280">
        <v>93.765000000000001</v>
      </c>
      <c r="I292" s="281"/>
      <c r="J292" s="282">
        <f>ROUND(I292*H292,2)</f>
        <v>0</v>
      </c>
      <c r="K292" s="283"/>
      <c r="L292" s="284"/>
      <c r="M292" s="285" t="s">
        <v>1</v>
      </c>
      <c r="N292" s="286" t="s">
        <v>41</v>
      </c>
      <c r="O292" s="92"/>
      <c r="P292" s="224">
        <f>O292*H292</f>
        <v>0</v>
      </c>
      <c r="Q292" s="224">
        <v>0.0019</v>
      </c>
      <c r="R292" s="224">
        <f>Q292*H292</f>
        <v>0.17815349999999999</v>
      </c>
      <c r="S292" s="224">
        <v>0</v>
      </c>
      <c r="T292" s="22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6" t="s">
        <v>264</v>
      </c>
      <c r="AT292" s="226" t="s">
        <v>240</v>
      </c>
      <c r="AU292" s="226" t="s">
        <v>88</v>
      </c>
      <c r="AY292" s="18" t="s">
        <v>133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8" t="s">
        <v>81</v>
      </c>
      <c r="BK292" s="227">
        <f>ROUND(I292*H292,2)</f>
        <v>0</v>
      </c>
      <c r="BL292" s="18" t="s">
        <v>264</v>
      </c>
      <c r="BM292" s="226" t="s">
        <v>356</v>
      </c>
    </row>
    <row r="293" s="2" customFormat="1">
      <c r="A293" s="39"/>
      <c r="B293" s="40"/>
      <c r="C293" s="41"/>
      <c r="D293" s="228" t="s">
        <v>141</v>
      </c>
      <c r="E293" s="41"/>
      <c r="F293" s="229" t="s">
        <v>355</v>
      </c>
      <c r="G293" s="41"/>
      <c r="H293" s="41"/>
      <c r="I293" s="230"/>
      <c r="J293" s="41"/>
      <c r="K293" s="41"/>
      <c r="L293" s="45"/>
      <c r="M293" s="231"/>
      <c r="N293" s="232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88</v>
      </c>
    </row>
    <row r="294" s="13" customFormat="1">
      <c r="A294" s="13"/>
      <c r="B294" s="233"/>
      <c r="C294" s="234"/>
      <c r="D294" s="228" t="s">
        <v>142</v>
      </c>
      <c r="E294" s="235" t="s">
        <v>1</v>
      </c>
      <c r="F294" s="236" t="s">
        <v>357</v>
      </c>
      <c r="G294" s="234"/>
      <c r="H294" s="237">
        <v>93.765000000000001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142</v>
      </c>
      <c r="AU294" s="243" t="s">
        <v>88</v>
      </c>
      <c r="AV294" s="13" t="s">
        <v>88</v>
      </c>
      <c r="AW294" s="13" t="s">
        <v>33</v>
      </c>
      <c r="AX294" s="13" t="s">
        <v>81</v>
      </c>
      <c r="AY294" s="243" t="s">
        <v>133</v>
      </c>
    </row>
    <row r="295" s="2" customFormat="1" ht="24.15" customHeight="1">
      <c r="A295" s="39"/>
      <c r="B295" s="40"/>
      <c r="C295" s="214" t="s">
        <v>358</v>
      </c>
      <c r="D295" s="214" t="s">
        <v>136</v>
      </c>
      <c r="E295" s="215" t="s">
        <v>359</v>
      </c>
      <c r="F295" s="216" t="s">
        <v>360</v>
      </c>
      <c r="G295" s="217" t="s">
        <v>85</v>
      </c>
      <c r="H295" s="218">
        <v>681.86000000000001</v>
      </c>
      <c r="I295" s="219"/>
      <c r="J295" s="220">
        <f>ROUND(I295*H295,2)</f>
        <v>0</v>
      </c>
      <c r="K295" s="221"/>
      <c r="L295" s="45"/>
      <c r="M295" s="222" t="s">
        <v>1</v>
      </c>
      <c r="N295" s="223" t="s">
        <v>41</v>
      </c>
      <c r="O295" s="92"/>
      <c r="P295" s="224">
        <f>O295*H295</f>
        <v>0</v>
      </c>
      <c r="Q295" s="224">
        <v>0.00036374999999999998</v>
      </c>
      <c r="R295" s="224">
        <f>Q295*H295</f>
        <v>0.248026575</v>
      </c>
      <c r="S295" s="224">
        <v>0</v>
      </c>
      <c r="T295" s="22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6" t="s">
        <v>209</v>
      </c>
      <c r="AT295" s="226" t="s">
        <v>136</v>
      </c>
      <c r="AU295" s="226" t="s">
        <v>88</v>
      </c>
      <c r="AY295" s="18" t="s">
        <v>133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8" t="s">
        <v>81</v>
      </c>
      <c r="BK295" s="227">
        <f>ROUND(I295*H295,2)</f>
        <v>0</v>
      </c>
      <c r="BL295" s="18" t="s">
        <v>209</v>
      </c>
      <c r="BM295" s="226" t="s">
        <v>361</v>
      </c>
    </row>
    <row r="296" s="2" customFormat="1">
      <c r="A296" s="39"/>
      <c r="B296" s="40"/>
      <c r="C296" s="41"/>
      <c r="D296" s="228" t="s">
        <v>141</v>
      </c>
      <c r="E296" s="41"/>
      <c r="F296" s="229" t="s">
        <v>360</v>
      </c>
      <c r="G296" s="41"/>
      <c r="H296" s="41"/>
      <c r="I296" s="230"/>
      <c r="J296" s="41"/>
      <c r="K296" s="41"/>
      <c r="L296" s="45"/>
      <c r="M296" s="231"/>
      <c r="N296" s="232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141</v>
      </c>
      <c r="AU296" s="18" t="s">
        <v>88</v>
      </c>
    </row>
    <row r="297" s="13" customFormat="1">
      <c r="A297" s="13"/>
      <c r="B297" s="233"/>
      <c r="C297" s="234"/>
      <c r="D297" s="228" t="s">
        <v>142</v>
      </c>
      <c r="E297" s="235" t="s">
        <v>1</v>
      </c>
      <c r="F297" s="236" t="s">
        <v>93</v>
      </c>
      <c r="G297" s="234"/>
      <c r="H297" s="237">
        <v>681.86000000000001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142</v>
      </c>
      <c r="AU297" s="243" t="s">
        <v>88</v>
      </c>
      <c r="AV297" s="13" t="s">
        <v>88</v>
      </c>
      <c r="AW297" s="13" t="s">
        <v>33</v>
      </c>
      <c r="AX297" s="13" t="s">
        <v>81</v>
      </c>
      <c r="AY297" s="243" t="s">
        <v>133</v>
      </c>
    </row>
    <row r="298" s="2" customFormat="1" ht="24.15" customHeight="1">
      <c r="A298" s="39"/>
      <c r="B298" s="40"/>
      <c r="C298" s="276" t="s">
        <v>362</v>
      </c>
      <c r="D298" s="276" t="s">
        <v>240</v>
      </c>
      <c r="E298" s="277" t="s">
        <v>363</v>
      </c>
      <c r="F298" s="278" t="s">
        <v>364</v>
      </c>
      <c r="G298" s="279" t="s">
        <v>85</v>
      </c>
      <c r="H298" s="280">
        <v>784.13900000000001</v>
      </c>
      <c r="I298" s="281"/>
      <c r="J298" s="282">
        <f>ROUND(I298*H298,2)</f>
        <v>0</v>
      </c>
      <c r="K298" s="283"/>
      <c r="L298" s="284"/>
      <c r="M298" s="285" t="s">
        <v>1</v>
      </c>
      <c r="N298" s="286" t="s">
        <v>41</v>
      </c>
      <c r="O298" s="92"/>
      <c r="P298" s="224">
        <f>O298*H298</f>
        <v>0</v>
      </c>
      <c r="Q298" s="224">
        <v>0.0047000000000000002</v>
      </c>
      <c r="R298" s="224">
        <f>Q298*H298</f>
        <v>3.6854533000000003</v>
      </c>
      <c r="S298" s="224">
        <v>0</v>
      </c>
      <c r="T298" s="22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244</v>
      </c>
      <c r="AT298" s="226" t="s">
        <v>240</v>
      </c>
      <c r="AU298" s="226" t="s">
        <v>88</v>
      </c>
      <c r="AY298" s="18" t="s">
        <v>133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81</v>
      </c>
      <c r="BK298" s="227">
        <f>ROUND(I298*H298,2)</f>
        <v>0</v>
      </c>
      <c r="BL298" s="18" t="s">
        <v>209</v>
      </c>
      <c r="BM298" s="226" t="s">
        <v>365</v>
      </c>
    </row>
    <row r="299" s="2" customFormat="1">
      <c r="A299" s="39"/>
      <c r="B299" s="40"/>
      <c r="C299" s="41"/>
      <c r="D299" s="228" t="s">
        <v>141</v>
      </c>
      <c r="E299" s="41"/>
      <c r="F299" s="229" t="s">
        <v>364</v>
      </c>
      <c r="G299" s="41"/>
      <c r="H299" s="41"/>
      <c r="I299" s="230"/>
      <c r="J299" s="41"/>
      <c r="K299" s="41"/>
      <c r="L299" s="45"/>
      <c r="M299" s="231"/>
      <c r="N299" s="232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141</v>
      </c>
      <c r="AU299" s="18" t="s">
        <v>88</v>
      </c>
    </row>
    <row r="300" s="15" customFormat="1">
      <c r="A300" s="15"/>
      <c r="B300" s="255"/>
      <c r="C300" s="256"/>
      <c r="D300" s="228" t="s">
        <v>142</v>
      </c>
      <c r="E300" s="257" t="s">
        <v>1</v>
      </c>
      <c r="F300" s="258" t="s">
        <v>246</v>
      </c>
      <c r="G300" s="256"/>
      <c r="H300" s="257" t="s">
        <v>1</v>
      </c>
      <c r="I300" s="259"/>
      <c r="J300" s="256"/>
      <c r="K300" s="256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142</v>
      </c>
      <c r="AU300" s="264" t="s">
        <v>88</v>
      </c>
      <c r="AV300" s="15" t="s">
        <v>81</v>
      </c>
      <c r="AW300" s="15" t="s">
        <v>33</v>
      </c>
      <c r="AX300" s="15" t="s">
        <v>76</v>
      </c>
      <c r="AY300" s="264" t="s">
        <v>133</v>
      </c>
    </row>
    <row r="301" s="13" customFormat="1">
      <c r="A301" s="13"/>
      <c r="B301" s="233"/>
      <c r="C301" s="234"/>
      <c r="D301" s="228" t="s">
        <v>142</v>
      </c>
      <c r="E301" s="235" t="s">
        <v>1</v>
      </c>
      <c r="F301" s="236" t="s">
        <v>366</v>
      </c>
      <c r="G301" s="234"/>
      <c r="H301" s="237">
        <v>784.13900000000001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142</v>
      </c>
      <c r="AU301" s="243" t="s">
        <v>88</v>
      </c>
      <c r="AV301" s="13" t="s">
        <v>88</v>
      </c>
      <c r="AW301" s="13" t="s">
        <v>33</v>
      </c>
      <c r="AX301" s="13" t="s">
        <v>81</v>
      </c>
      <c r="AY301" s="243" t="s">
        <v>133</v>
      </c>
    </row>
    <row r="302" s="2" customFormat="1" ht="24.15" customHeight="1">
      <c r="A302" s="39"/>
      <c r="B302" s="40"/>
      <c r="C302" s="214" t="s">
        <v>367</v>
      </c>
      <c r="D302" s="214" t="s">
        <v>136</v>
      </c>
      <c r="E302" s="215" t="s">
        <v>368</v>
      </c>
      <c r="F302" s="216" t="s">
        <v>369</v>
      </c>
      <c r="G302" s="217" t="s">
        <v>85</v>
      </c>
      <c r="H302" s="218">
        <v>164.44999999999999</v>
      </c>
      <c r="I302" s="219"/>
      <c r="J302" s="220">
        <f>ROUND(I302*H302,2)</f>
        <v>0</v>
      </c>
      <c r="K302" s="221"/>
      <c r="L302" s="45"/>
      <c r="M302" s="222" t="s">
        <v>1</v>
      </c>
      <c r="N302" s="223" t="s">
        <v>41</v>
      </c>
      <c r="O302" s="92"/>
      <c r="P302" s="224">
        <f>O302*H302</f>
        <v>0</v>
      </c>
      <c r="Q302" s="224">
        <v>0</v>
      </c>
      <c r="R302" s="224">
        <f>Q302*H302</f>
        <v>0</v>
      </c>
      <c r="S302" s="224">
        <v>0.002</v>
      </c>
      <c r="T302" s="225">
        <f>S302*H302</f>
        <v>0.32889999999999997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6" t="s">
        <v>209</v>
      </c>
      <c r="AT302" s="226" t="s">
        <v>136</v>
      </c>
      <c r="AU302" s="226" t="s">
        <v>88</v>
      </c>
      <c r="AY302" s="18" t="s">
        <v>133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8" t="s">
        <v>81</v>
      </c>
      <c r="BK302" s="227">
        <f>ROUND(I302*H302,2)</f>
        <v>0</v>
      </c>
      <c r="BL302" s="18" t="s">
        <v>209</v>
      </c>
      <c r="BM302" s="226" t="s">
        <v>370</v>
      </c>
    </row>
    <row r="303" s="2" customFormat="1">
      <c r="A303" s="39"/>
      <c r="B303" s="40"/>
      <c r="C303" s="41"/>
      <c r="D303" s="228" t="s">
        <v>141</v>
      </c>
      <c r="E303" s="41"/>
      <c r="F303" s="229" t="s">
        <v>369</v>
      </c>
      <c r="G303" s="41"/>
      <c r="H303" s="41"/>
      <c r="I303" s="230"/>
      <c r="J303" s="41"/>
      <c r="K303" s="41"/>
      <c r="L303" s="45"/>
      <c r="M303" s="231"/>
      <c r="N303" s="232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141</v>
      </c>
      <c r="AU303" s="18" t="s">
        <v>88</v>
      </c>
    </row>
    <row r="304" s="13" customFormat="1">
      <c r="A304" s="13"/>
      <c r="B304" s="233"/>
      <c r="C304" s="234"/>
      <c r="D304" s="228" t="s">
        <v>142</v>
      </c>
      <c r="E304" s="235" t="s">
        <v>1</v>
      </c>
      <c r="F304" s="236" t="s">
        <v>371</v>
      </c>
      <c r="G304" s="234"/>
      <c r="H304" s="237">
        <v>164.44999999999999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142</v>
      </c>
      <c r="AU304" s="243" t="s">
        <v>88</v>
      </c>
      <c r="AV304" s="13" t="s">
        <v>88</v>
      </c>
      <c r="AW304" s="13" t="s">
        <v>33</v>
      </c>
      <c r="AX304" s="13" t="s">
        <v>76</v>
      </c>
      <c r="AY304" s="243" t="s">
        <v>133</v>
      </c>
    </row>
    <row r="305" s="14" customFormat="1">
      <c r="A305" s="14"/>
      <c r="B305" s="244"/>
      <c r="C305" s="245"/>
      <c r="D305" s="228" t="s">
        <v>142</v>
      </c>
      <c r="E305" s="246" t="s">
        <v>1</v>
      </c>
      <c r="F305" s="247" t="s">
        <v>175</v>
      </c>
      <c r="G305" s="245"/>
      <c r="H305" s="248">
        <v>164.44999999999999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142</v>
      </c>
      <c r="AU305" s="254" t="s">
        <v>88</v>
      </c>
      <c r="AV305" s="14" t="s">
        <v>139</v>
      </c>
      <c r="AW305" s="14" t="s">
        <v>33</v>
      </c>
      <c r="AX305" s="14" t="s">
        <v>81</v>
      </c>
      <c r="AY305" s="254" t="s">
        <v>133</v>
      </c>
    </row>
    <row r="306" s="2" customFormat="1" ht="24.15" customHeight="1">
      <c r="A306" s="39"/>
      <c r="B306" s="40"/>
      <c r="C306" s="214" t="s">
        <v>372</v>
      </c>
      <c r="D306" s="214" t="s">
        <v>136</v>
      </c>
      <c r="E306" s="215" t="s">
        <v>373</v>
      </c>
      <c r="F306" s="216" t="s">
        <v>374</v>
      </c>
      <c r="G306" s="217" t="s">
        <v>85</v>
      </c>
      <c r="H306" s="218">
        <v>177.09999999999999</v>
      </c>
      <c r="I306" s="219"/>
      <c r="J306" s="220">
        <f>ROUND(I306*H306,2)</f>
        <v>0</v>
      </c>
      <c r="K306" s="221"/>
      <c r="L306" s="45"/>
      <c r="M306" s="222" t="s">
        <v>1</v>
      </c>
      <c r="N306" s="223" t="s">
        <v>41</v>
      </c>
      <c r="O306" s="92"/>
      <c r="P306" s="224">
        <f>O306*H306</f>
        <v>0</v>
      </c>
      <c r="Q306" s="224">
        <v>0</v>
      </c>
      <c r="R306" s="224">
        <f>Q306*H306</f>
        <v>0</v>
      </c>
      <c r="S306" s="224">
        <v>0.010999999999999999</v>
      </c>
      <c r="T306" s="225">
        <f>S306*H306</f>
        <v>1.9480999999999997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6" t="s">
        <v>209</v>
      </c>
      <c r="AT306" s="226" t="s">
        <v>136</v>
      </c>
      <c r="AU306" s="226" t="s">
        <v>88</v>
      </c>
      <c r="AY306" s="18" t="s">
        <v>133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8" t="s">
        <v>81</v>
      </c>
      <c r="BK306" s="227">
        <f>ROUND(I306*H306,2)</f>
        <v>0</v>
      </c>
      <c r="BL306" s="18" t="s">
        <v>209</v>
      </c>
      <c r="BM306" s="226" t="s">
        <v>375</v>
      </c>
    </row>
    <row r="307" s="2" customFormat="1">
      <c r="A307" s="39"/>
      <c r="B307" s="40"/>
      <c r="C307" s="41"/>
      <c r="D307" s="228" t="s">
        <v>141</v>
      </c>
      <c r="E307" s="41"/>
      <c r="F307" s="229" t="s">
        <v>374</v>
      </c>
      <c r="G307" s="41"/>
      <c r="H307" s="41"/>
      <c r="I307" s="230"/>
      <c r="J307" s="41"/>
      <c r="K307" s="41"/>
      <c r="L307" s="45"/>
      <c r="M307" s="231"/>
      <c r="N307" s="232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141</v>
      </c>
      <c r="AU307" s="18" t="s">
        <v>88</v>
      </c>
    </row>
    <row r="308" s="13" customFormat="1">
      <c r="A308" s="13"/>
      <c r="B308" s="233"/>
      <c r="C308" s="234"/>
      <c r="D308" s="228" t="s">
        <v>142</v>
      </c>
      <c r="E308" s="235" t="s">
        <v>1</v>
      </c>
      <c r="F308" s="236" t="s">
        <v>376</v>
      </c>
      <c r="G308" s="234"/>
      <c r="H308" s="237">
        <v>177.09999999999999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142</v>
      </c>
      <c r="AU308" s="243" t="s">
        <v>88</v>
      </c>
      <c r="AV308" s="13" t="s">
        <v>88</v>
      </c>
      <c r="AW308" s="13" t="s">
        <v>33</v>
      </c>
      <c r="AX308" s="13" t="s">
        <v>76</v>
      </c>
      <c r="AY308" s="243" t="s">
        <v>133</v>
      </c>
    </row>
    <row r="309" s="14" customFormat="1">
      <c r="A309" s="14"/>
      <c r="B309" s="244"/>
      <c r="C309" s="245"/>
      <c r="D309" s="228" t="s">
        <v>142</v>
      </c>
      <c r="E309" s="246" t="s">
        <v>1</v>
      </c>
      <c r="F309" s="247" t="s">
        <v>175</v>
      </c>
      <c r="G309" s="245"/>
      <c r="H309" s="248">
        <v>177.09999999999999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142</v>
      </c>
      <c r="AU309" s="254" t="s">
        <v>88</v>
      </c>
      <c r="AV309" s="14" t="s">
        <v>139</v>
      </c>
      <c r="AW309" s="14" t="s">
        <v>33</v>
      </c>
      <c r="AX309" s="14" t="s">
        <v>81</v>
      </c>
      <c r="AY309" s="254" t="s">
        <v>133</v>
      </c>
    </row>
    <row r="310" s="2" customFormat="1" ht="24.15" customHeight="1">
      <c r="A310" s="39"/>
      <c r="B310" s="40"/>
      <c r="C310" s="214" t="s">
        <v>377</v>
      </c>
      <c r="D310" s="214" t="s">
        <v>136</v>
      </c>
      <c r="E310" s="215" t="s">
        <v>378</v>
      </c>
      <c r="F310" s="216" t="s">
        <v>379</v>
      </c>
      <c r="G310" s="217" t="s">
        <v>194</v>
      </c>
      <c r="H310" s="218">
        <v>180</v>
      </c>
      <c r="I310" s="219"/>
      <c r="J310" s="220">
        <f>ROUND(I310*H310,2)</f>
        <v>0</v>
      </c>
      <c r="K310" s="221"/>
      <c r="L310" s="45"/>
      <c r="M310" s="222" t="s">
        <v>1</v>
      </c>
      <c r="N310" s="223" t="s">
        <v>41</v>
      </c>
      <c r="O310" s="92"/>
      <c r="P310" s="224">
        <f>O310*H310</f>
        <v>0</v>
      </c>
      <c r="Q310" s="224">
        <v>0.00027999999999999998</v>
      </c>
      <c r="R310" s="224">
        <f>Q310*H310</f>
        <v>0.050399999999999993</v>
      </c>
      <c r="S310" s="224">
        <v>0</v>
      </c>
      <c r="T310" s="22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6" t="s">
        <v>209</v>
      </c>
      <c r="AT310" s="226" t="s">
        <v>136</v>
      </c>
      <c r="AU310" s="226" t="s">
        <v>88</v>
      </c>
      <c r="AY310" s="18" t="s">
        <v>133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8" t="s">
        <v>81</v>
      </c>
      <c r="BK310" s="227">
        <f>ROUND(I310*H310,2)</f>
        <v>0</v>
      </c>
      <c r="BL310" s="18" t="s">
        <v>209</v>
      </c>
      <c r="BM310" s="226" t="s">
        <v>380</v>
      </c>
    </row>
    <row r="311" s="2" customFormat="1">
      <c r="A311" s="39"/>
      <c r="B311" s="40"/>
      <c r="C311" s="41"/>
      <c r="D311" s="228" t="s">
        <v>141</v>
      </c>
      <c r="E311" s="41"/>
      <c r="F311" s="229" t="s">
        <v>379</v>
      </c>
      <c r="G311" s="41"/>
      <c r="H311" s="41"/>
      <c r="I311" s="230"/>
      <c r="J311" s="41"/>
      <c r="K311" s="41"/>
      <c r="L311" s="45"/>
      <c r="M311" s="231"/>
      <c r="N311" s="232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141</v>
      </c>
      <c r="AU311" s="18" t="s">
        <v>88</v>
      </c>
    </row>
    <row r="312" s="2" customFormat="1" ht="33" customHeight="1">
      <c r="A312" s="39"/>
      <c r="B312" s="40"/>
      <c r="C312" s="276" t="s">
        <v>381</v>
      </c>
      <c r="D312" s="276" t="s">
        <v>240</v>
      </c>
      <c r="E312" s="277" t="s">
        <v>262</v>
      </c>
      <c r="F312" s="278" t="s">
        <v>263</v>
      </c>
      <c r="G312" s="279" t="s">
        <v>85</v>
      </c>
      <c r="H312" s="280">
        <v>66.599999999999994</v>
      </c>
      <c r="I312" s="281"/>
      <c r="J312" s="282">
        <f>ROUND(I312*H312,2)</f>
        <v>0</v>
      </c>
      <c r="K312" s="283"/>
      <c r="L312" s="284"/>
      <c r="M312" s="285" t="s">
        <v>1</v>
      </c>
      <c r="N312" s="286" t="s">
        <v>41</v>
      </c>
      <c r="O312" s="92"/>
      <c r="P312" s="224">
        <f>O312*H312</f>
        <v>0</v>
      </c>
      <c r="Q312" s="224">
        <v>0.0019</v>
      </c>
      <c r="R312" s="224">
        <f>Q312*H312</f>
        <v>0.12653999999999999</v>
      </c>
      <c r="S312" s="224">
        <v>0</v>
      </c>
      <c r="T312" s="22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6" t="s">
        <v>244</v>
      </c>
      <c r="AT312" s="226" t="s">
        <v>240</v>
      </c>
      <c r="AU312" s="226" t="s">
        <v>88</v>
      </c>
      <c r="AY312" s="18" t="s">
        <v>133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81</v>
      </c>
      <c r="BK312" s="227">
        <f>ROUND(I312*H312,2)</f>
        <v>0</v>
      </c>
      <c r="BL312" s="18" t="s">
        <v>209</v>
      </c>
      <c r="BM312" s="226" t="s">
        <v>382</v>
      </c>
    </row>
    <row r="313" s="2" customFormat="1">
      <c r="A313" s="39"/>
      <c r="B313" s="40"/>
      <c r="C313" s="41"/>
      <c r="D313" s="228" t="s">
        <v>141</v>
      </c>
      <c r="E313" s="41"/>
      <c r="F313" s="229" t="s">
        <v>263</v>
      </c>
      <c r="G313" s="41"/>
      <c r="H313" s="41"/>
      <c r="I313" s="230"/>
      <c r="J313" s="41"/>
      <c r="K313" s="41"/>
      <c r="L313" s="45"/>
      <c r="M313" s="231"/>
      <c r="N313" s="232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141</v>
      </c>
      <c r="AU313" s="18" t="s">
        <v>88</v>
      </c>
    </row>
    <row r="314" s="13" customFormat="1">
      <c r="A314" s="13"/>
      <c r="B314" s="233"/>
      <c r="C314" s="234"/>
      <c r="D314" s="228" t="s">
        <v>142</v>
      </c>
      <c r="E314" s="235" t="s">
        <v>1</v>
      </c>
      <c r="F314" s="236" t="s">
        <v>383</v>
      </c>
      <c r="G314" s="234"/>
      <c r="H314" s="237">
        <v>66.599999999999994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142</v>
      </c>
      <c r="AU314" s="243" t="s">
        <v>88</v>
      </c>
      <c r="AV314" s="13" t="s">
        <v>88</v>
      </c>
      <c r="AW314" s="13" t="s">
        <v>33</v>
      </c>
      <c r="AX314" s="13" t="s">
        <v>81</v>
      </c>
      <c r="AY314" s="243" t="s">
        <v>133</v>
      </c>
    </row>
    <row r="315" s="2" customFormat="1" ht="24.15" customHeight="1">
      <c r="A315" s="39"/>
      <c r="B315" s="40"/>
      <c r="C315" s="214" t="s">
        <v>384</v>
      </c>
      <c r="D315" s="214" t="s">
        <v>136</v>
      </c>
      <c r="E315" s="215" t="s">
        <v>385</v>
      </c>
      <c r="F315" s="216" t="s">
        <v>386</v>
      </c>
      <c r="G315" s="217" t="s">
        <v>387</v>
      </c>
      <c r="H315" s="218">
        <v>1</v>
      </c>
      <c r="I315" s="219"/>
      <c r="J315" s="220">
        <f>ROUND(I315*H315,2)</f>
        <v>0</v>
      </c>
      <c r="K315" s="221"/>
      <c r="L315" s="45"/>
      <c r="M315" s="222" t="s">
        <v>1</v>
      </c>
      <c r="N315" s="223" t="s">
        <v>41</v>
      </c>
      <c r="O315" s="92"/>
      <c r="P315" s="224">
        <f>O315*H315</f>
        <v>0</v>
      </c>
      <c r="Q315" s="224">
        <v>0.00029</v>
      </c>
      <c r="R315" s="224">
        <f>Q315*H315</f>
        <v>0.00029</v>
      </c>
      <c r="S315" s="224">
        <v>0</v>
      </c>
      <c r="T315" s="22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6" t="s">
        <v>209</v>
      </c>
      <c r="AT315" s="226" t="s">
        <v>136</v>
      </c>
      <c r="AU315" s="226" t="s">
        <v>88</v>
      </c>
      <c r="AY315" s="18" t="s">
        <v>133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8" t="s">
        <v>81</v>
      </c>
      <c r="BK315" s="227">
        <f>ROUND(I315*H315,2)</f>
        <v>0</v>
      </c>
      <c r="BL315" s="18" t="s">
        <v>209</v>
      </c>
      <c r="BM315" s="226" t="s">
        <v>388</v>
      </c>
    </row>
    <row r="316" s="2" customFormat="1">
      <c r="A316" s="39"/>
      <c r="B316" s="40"/>
      <c r="C316" s="41"/>
      <c r="D316" s="228" t="s">
        <v>141</v>
      </c>
      <c r="E316" s="41"/>
      <c r="F316" s="229" t="s">
        <v>386</v>
      </c>
      <c r="G316" s="41"/>
      <c r="H316" s="41"/>
      <c r="I316" s="230"/>
      <c r="J316" s="41"/>
      <c r="K316" s="41"/>
      <c r="L316" s="45"/>
      <c r="M316" s="231"/>
      <c r="N316" s="232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141</v>
      </c>
      <c r="AU316" s="18" t="s">
        <v>88</v>
      </c>
    </row>
    <row r="317" s="2" customFormat="1" ht="24.15" customHeight="1">
      <c r="A317" s="39"/>
      <c r="B317" s="40"/>
      <c r="C317" s="214" t="s">
        <v>389</v>
      </c>
      <c r="D317" s="214" t="s">
        <v>136</v>
      </c>
      <c r="E317" s="215" t="s">
        <v>390</v>
      </c>
      <c r="F317" s="216" t="s">
        <v>391</v>
      </c>
      <c r="G317" s="217" t="s">
        <v>85</v>
      </c>
      <c r="H317" s="218">
        <v>1373.26</v>
      </c>
      <c r="I317" s="219"/>
      <c r="J317" s="220">
        <f>ROUND(I317*H317,2)</f>
        <v>0</v>
      </c>
      <c r="K317" s="221"/>
      <c r="L317" s="45"/>
      <c r="M317" s="222" t="s">
        <v>1</v>
      </c>
      <c r="N317" s="223" t="s">
        <v>41</v>
      </c>
      <c r="O317" s="92"/>
      <c r="P317" s="224">
        <f>O317*H317</f>
        <v>0</v>
      </c>
      <c r="Q317" s="224">
        <v>0</v>
      </c>
      <c r="R317" s="224">
        <f>Q317*H317</f>
        <v>0</v>
      </c>
      <c r="S317" s="224">
        <v>0.16700000000000001</v>
      </c>
      <c r="T317" s="225">
        <f>S317*H317</f>
        <v>229.33442000000002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6" t="s">
        <v>209</v>
      </c>
      <c r="AT317" s="226" t="s">
        <v>136</v>
      </c>
      <c r="AU317" s="226" t="s">
        <v>88</v>
      </c>
      <c r="AY317" s="18" t="s">
        <v>133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8" t="s">
        <v>81</v>
      </c>
      <c r="BK317" s="227">
        <f>ROUND(I317*H317,2)</f>
        <v>0</v>
      </c>
      <c r="BL317" s="18" t="s">
        <v>209</v>
      </c>
      <c r="BM317" s="226" t="s">
        <v>392</v>
      </c>
    </row>
    <row r="318" s="2" customFormat="1">
      <c r="A318" s="39"/>
      <c r="B318" s="40"/>
      <c r="C318" s="41"/>
      <c r="D318" s="228" t="s">
        <v>141</v>
      </c>
      <c r="E318" s="41"/>
      <c r="F318" s="229" t="s">
        <v>391</v>
      </c>
      <c r="G318" s="41"/>
      <c r="H318" s="41"/>
      <c r="I318" s="230"/>
      <c r="J318" s="41"/>
      <c r="K318" s="41"/>
      <c r="L318" s="45"/>
      <c r="M318" s="231"/>
      <c r="N318" s="232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141</v>
      </c>
      <c r="AU318" s="18" t="s">
        <v>88</v>
      </c>
    </row>
    <row r="319" s="15" customFormat="1">
      <c r="A319" s="15"/>
      <c r="B319" s="255"/>
      <c r="C319" s="256"/>
      <c r="D319" s="228" t="s">
        <v>142</v>
      </c>
      <c r="E319" s="257" t="s">
        <v>1</v>
      </c>
      <c r="F319" s="258" t="s">
        <v>393</v>
      </c>
      <c r="G319" s="256"/>
      <c r="H319" s="257" t="s">
        <v>1</v>
      </c>
      <c r="I319" s="259"/>
      <c r="J319" s="256"/>
      <c r="K319" s="256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142</v>
      </c>
      <c r="AU319" s="264" t="s">
        <v>88</v>
      </c>
      <c r="AV319" s="15" t="s">
        <v>81</v>
      </c>
      <c r="AW319" s="15" t="s">
        <v>33</v>
      </c>
      <c r="AX319" s="15" t="s">
        <v>76</v>
      </c>
      <c r="AY319" s="264" t="s">
        <v>133</v>
      </c>
    </row>
    <row r="320" s="15" customFormat="1">
      <c r="A320" s="15"/>
      <c r="B320" s="255"/>
      <c r="C320" s="256"/>
      <c r="D320" s="228" t="s">
        <v>142</v>
      </c>
      <c r="E320" s="257" t="s">
        <v>1</v>
      </c>
      <c r="F320" s="258" t="s">
        <v>394</v>
      </c>
      <c r="G320" s="256"/>
      <c r="H320" s="257" t="s">
        <v>1</v>
      </c>
      <c r="I320" s="259"/>
      <c r="J320" s="256"/>
      <c r="K320" s="256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142</v>
      </c>
      <c r="AU320" s="264" t="s">
        <v>88</v>
      </c>
      <c r="AV320" s="15" t="s">
        <v>81</v>
      </c>
      <c r="AW320" s="15" t="s">
        <v>33</v>
      </c>
      <c r="AX320" s="15" t="s">
        <v>76</v>
      </c>
      <c r="AY320" s="264" t="s">
        <v>133</v>
      </c>
    </row>
    <row r="321" s="13" customFormat="1">
      <c r="A321" s="13"/>
      <c r="B321" s="233"/>
      <c r="C321" s="234"/>
      <c r="D321" s="228" t="s">
        <v>142</v>
      </c>
      <c r="E321" s="235" t="s">
        <v>1</v>
      </c>
      <c r="F321" s="236" t="s">
        <v>395</v>
      </c>
      <c r="G321" s="234"/>
      <c r="H321" s="237">
        <v>50.960000000000001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142</v>
      </c>
      <c r="AU321" s="243" t="s">
        <v>88</v>
      </c>
      <c r="AV321" s="13" t="s">
        <v>88</v>
      </c>
      <c r="AW321" s="13" t="s">
        <v>33</v>
      </c>
      <c r="AX321" s="13" t="s">
        <v>76</v>
      </c>
      <c r="AY321" s="243" t="s">
        <v>133</v>
      </c>
    </row>
    <row r="322" s="13" customFormat="1">
      <c r="A322" s="13"/>
      <c r="B322" s="233"/>
      <c r="C322" s="234"/>
      <c r="D322" s="228" t="s">
        <v>142</v>
      </c>
      <c r="E322" s="235" t="s">
        <v>1</v>
      </c>
      <c r="F322" s="236" t="s">
        <v>396</v>
      </c>
      <c r="G322" s="234"/>
      <c r="H322" s="237">
        <v>206.40000000000001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142</v>
      </c>
      <c r="AU322" s="243" t="s">
        <v>88</v>
      </c>
      <c r="AV322" s="13" t="s">
        <v>88</v>
      </c>
      <c r="AW322" s="13" t="s">
        <v>33</v>
      </c>
      <c r="AX322" s="13" t="s">
        <v>76</v>
      </c>
      <c r="AY322" s="243" t="s">
        <v>133</v>
      </c>
    </row>
    <row r="323" s="13" customFormat="1">
      <c r="A323" s="13"/>
      <c r="B323" s="233"/>
      <c r="C323" s="234"/>
      <c r="D323" s="228" t="s">
        <v>142</v>
      </c>
      <c r="E323" s="235" t="s">
        <v>1</v>
      </c>
      <c r="F323" s="236" t="s">
        <v>397</v>
      </c>
      <c r="G323" s="234"/>
      <c r="H323" s="237">
        <v>1125.4400000000001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142</v>
      </c>
      <c r="AU323" s="243" t="s">
        <v>88</v>
      </c>
      <c r="AV323" s="13" t="s">
        <v>88</v>
      </c>
      <c r="AW323" s="13" t="s">
        <v>33</v>
      </c>
      <c r="AX323" s="13" t="s">
        <v>76</v>
      </c>
      <c r="AY323" s="243" t="s">
        <v>133</v>
      </c>
    </row>
    <row r="324" s="13" customFormat="1">
      <c r="A324" s="13"/>
      <c r="B324" s="233"/>
      <c r="C324" s="234"/>
      <c r="D324" s="228" t="s">
        <v>142</v>
      </c>
      <c r="E324" s="235" t="s">
        <v>1</v>
      </c>
      <c r="F324" s="236" t="s">
        <v>174</v>
      </c>
      <c r="G324" s="234"/>
      <c r="H324" s="237">
        <v>-9.5399999999999991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142</v>
      </c>
      <c r="AU324" s="243" t="s">
        <v>88</v>
      </c>
      <c r="AV324" s="13" t="s">
        <v>88</v>
      </c>
      <c r="AW324" s="13" t="s">
        <v>33</v>
      </c>
      <c r="AX324" s="13" t="s">
        <v>76</v>
      </c>
      <c r="AY324" s="243" t="s">
        <v>133</v>
      </c>
    </row>
    <row r="325" s="14" customFormat="1">
      <c r="A325" s="14"/>
      <c r="B325" s="244"/>
      <c r="C325" s="245"/>
      <c r="D325" s="228" t="s">
        <v>142</v>
      </c>
      <c r="E325" s="246" t="s">
        <v>1</v>
      </c>
      <c r="F325" s="247" t="s">
        <v>175</v>
      </c>
      <c r="G325" s="245"/>
      <c r="H325" s="248">
        <v>1373.26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142</v>
      </c>
      <c r="AU325" s="254" t="s">
        <v>88</v>
      </c>
      <c r="AV325" s="14" t="s">
        <v>139</v>
      </c>
      <c r="AW325" s="14" t="s">
        <v>33</v>
      </c>
      <c r="AX325" s="14" t="s">
        <v>81</v>
      </c>
      <c r="AY325" s="254" t="s">
        <v>133</v>
      </c>
    </row>
    <row r="326" s="2" customFormat="1" ht="16.5" customHeight="1">
      <c r="A326" s="39"/>
      <c r="B326" s="40"/>
      <c r="C326" s="214" t="s">
        <v>398</v>
      </c>
      <c r="D326" s="214" t="s">
        <v>136</v>
      </c>
      <c r="E326" s="215" t="s">
        <v>399</v>
      </c>
      <c r="F326" s="216" t="s">
        <v>400</v>
      </c>
      <c r="G326" s="217" t="s">
        <v>401</v>
      </c>
      <c r="H326" s="218">
        <v>6</v>
      </c>
      <c r="I326" s="219"/>
      <c r="J326" s="220">
        <f>ROUND(I326*H326,2)</f>
        <v>0</v>
      </c>
      <c r="K326" s="221"/>
      <c r="L326" s="45"/>
      <c r="M326" s="222" t="s">
        <v>1</v>
      </c>
      <c r="N326" s="223" t="s">
        <v>41</v>
      </c>
      <c r="O326" s="92"/>
      <c r="P326" s="224">
        <f>O326*H326</f>
        <v>0</v>
      </c>
      <c r="Q326" s="224">
        <v>9.8410000000000001E-05</v>
      </c>
      <c r="R326" s="224">
        <f>Q326*H326</f>
        <v>0.00059046000000000001</v>
      </c>
      <c r="S326" s="224">
        <v>0</v>
      </c>
      <c r="T326" s="22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6" t="s">
        <v>209</v>
      </c>
      <c r="AT326" s="226" t="s">
        <v>136</v>
      </c>
      <c r="AU326" s="226" t="s">
        <v>88</v>
      </c>
      <c r="AY326" s="18" t="s">
        <v>133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8" t="s">
        <v>81</v>
      </c>
      <c r="BK326" s="227">
        <f>ROUND(I326*H326,2)</f>
        <v>0</v>
      </c>
      <c r="BL326" s="18" t="s">
        <v>209</v>
      </c>
      <c r="BM326" s="226" t="s">
        <v>402</v>
      </c>
    </row>
    <row r="327" s="2" customFormat="1">
      <c r="A327" s="39"/>
      <c r="B327" s="40"/>
      <c r="C327" s="41"/>
      <c r="D327" s="228" t="s">
        <v>141</v>
      </c>
      <c r="E327" s="41"/>
      <c r="F327" s="229" t="s">
        <v>400</v>
      </c>
      <c r="G327" s="41"/>
      <c r="H327" s="41"/>
      <c r="I327" s="230"/>
      <c r="J327" s="41"/>
      <c r="K327" s="41"/>
      <c r="L327" s="45"/>
      <c r="M327" s="231"/>
      <c r="N327" s="232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141</v>
      </c>
      <c r="AU327" s="18" t="s">
        <v>88</v>
      </c>
    </row>
    <row r="328" s="2" customFormat="1" ht="24.15" customHeight="1">
      <c r="A328" s="39"/>
      <c r="B328" s="40"/>
      <c r="C328" s="276" t="s">
        <v>403</v>
      </c>
      <c r="D328" s="276" t="s">
        <v>240</v>
      </c>
      <c r="E328" s="277" t="s">
        <v>404</v>
      </c>
      <c r="F328" s="278" t="s">
        <v>405</v>
      </c>
      <c r="G328" s="279" t="s">
        <v>401</v>
      </c>
      <c r="H328" s="280">
        <v>6</v>
      </c>
      <c r="I328" s="281"/>
      <c r="J328" s="282">
        <f>ROUND(I328*H328,2)</f>
        <v>0</v>
      </c>
      <c r="K328" s="283"/>
      <c r="L328" s="284"/>
      <c r="M328" s="285" t="s">
        <v>1</v>
      </c>
      <c r="N328" s="286" t="s">
        <v>41</v>
      </c>
      <c r="O328" s="92"/>
      <c r="P328" s="224">
        <f>O328*H328</f>
        <v>0</v>
      </c>
      <c r="Q328" s="224">
        <v>0.00080000000000000004</v>
      </c>
      <c r="R328" s="224">
        <f>Q328*H328</f>
        <v>0.0048000000000000004</v>
      </c>
      <c r="S328" s="224">
        <v>0</v>
      </c>
      <c r="T328" s="22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6" t="s">
        <v>244</v>
      </c>
      <c r="AT328" s="226" t="s">
        <v>240</v>
      </c>
      <c r="AU328" s="226" t="s">
        <v>88</v>
      </c>
      <c r="AY328" s="18" t="s">
        <v>133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81</v>
      </c>
      <c r="BK328" s="227">
        <f>ROUND(I328*H328,2)</f>
        <v>0</v>
      </c>
      <c r="BL328" s="18" t="s">
        <v>209</v>
      </c>
      <c r="BM328" s="226" t="s">
        <v>406</v>
      </c>
    </row>
    <row r="329" s="2" customFormat="1">
      <c r="A329" s="39"/>
      <c r="B329" s="40"/>
      <c r="C329" s="41"/>
      <c r="D329" s="228" t="s">
        <v>141</v>
      </c>
      <c r="E329" s="41"/>
      <c r="F329" s="229" t="s">
        <v>405</v>
      </c>
      <c r="G329" s="41"/>
      <c r="H329" s="41"/>
      <c r="I329" s="230"/>
      <c r="J329" s="41"/>
      <c r="K329" s="41"/>
      <c r="L329" s="45"/>
      <c r="M329" s="231"/>
      <c r="N329" s="23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141</v>
      </c>
      <c r="AU329" s="18" t="s">
        <v>88</v>
      </c>
    </row>
    <row r="330" s="2" customFormat="1" ht="24.15" customHeight="1">
      <c r="A330" s="39"/>
      <c r="B330" s="40"/>
      <c r="C330" s="214" t="s">
        <v>407</v>
      </c>
      <c r="D330" s="214" t="s">
        <v>136</v>
      </c>
      <c r="E330" s="215" t="s">
        <v>408</v>
      </c>
      <c r="F330" s="216" t="s">
        <v>409</v>
      </c>
      <c r="G330" s="217" t="s">
        <v>410</v>
      </c>
      <c r="H330" s="287"/>
      <c r="I330" s="219"/>
      <c r="J330" s="220">
        <f>ROUND(I330*H330,2)</f>
        <v>0</v>
      </c>
      <c r="K330" s="221"/>
      <c r="L330" s="45"/>
      <c r="M330" s="222" t="s">
        <v>1</v>
      </c>
      <c r="N330" s="223" t="s">
        <v>41</v>
      </c>
      <c r="O330" s="92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6" t="s">
        <v>209</v>
      </c>
      <c r="AT330" s="226" t="s">
        <v>136</v>
      </c>
      <c r="AU330" s="226" t="s">
        <v>88</v>
      </c>
      <c r="AY330" s="18" t="s">
        <v>133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8" t="s">
        <v>81</v>
      </c>
      <c r="BK330" s="227">
        <f>ROUND(I330*H330,2)</f>
        <v>0</v>
      </c>
      <c r="BL330" s="18" t="s">
        <v>209</v>
      </c>
      <c r="BM330" s="226" t="s">
        <v>411</v>
      </c>
    </row>
    <row r="331" s="2" customFormat="1">
      <c r="A331" s="39"/>
      <c r="B331" s="40"/>
      <c r="C331" s="41"/>
      <c r="D331" s="228" t="s">
        <v>141</v>
      </c>
      <c r="E331" s="41"/>
      <c r="F331" s="229" t="s">
        <v>409</v>
      </c>
      <c r="G331" s="41"/>
      <c r="H331" s="41"/>
      <c r="I331" s="230"/>
      <c r="J331" s="41"/>
      <c r="K331" s="41"/>
      <c r="L331" s="45"/>
      <c r="M331" s="231"/>
      <c r="N331" s="232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141</v>
      </c>
      <c r="AU331" s="18" t="s">
        <v>88</v>
      </c>
    </row>
    <row r="332" s="12" customFormat="1" ht="22.8" customHeight="1">
      <c r="A332" s="12"/>
      <c r="B332" s="198"/>
      <c r="C332" s="199"/>
      <c r="D332" s="200" t="s">
        <v>75</v>
      </c>
      <c r="E332" s="212" t="s">
        <v>412</v>
      </c>
      <c r="F332" s="212" t="s">
        <v>413</v>
      </c>
      <c r="G332" s="199"/>
      <c r="H332" s="199"/>
      <c r="I332" s="202"/>
      <c r="J332" s="213">
        <f>BK332</f>
        <v>0</v>
      </c>
      <c r="K332" s="199"/>
      <c r="L332" s="204"/>
      <c r="M332" s="205"/>
      <c r="N332" s="206"/>
      <c r="O332" s="206"/>
      <c r="P332" s="207">
        <f>SUM(P333:P357)</f>
        <v>0</v>
      </c>
      <c r="Q332" s="206"/>
      <c r="R332" s="207">
        <f>SUM(R333:R357)</f>
        <v>2.8526939999999996</v>
      </c>
      <c r="S332" s="206"/>
      <c r="T332" s="208">
        <f>SUM(T333:T357)</f>
        <v>1.295534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88</v>
      </c>
      <c r="AT332" s="210" t="s">
        <v>75</v>
      </c>
      <c r="AU332" s="210" t="s">
        <v>81</v>
      </c>
      <c r="AY332" s="209" t="s">
        <v>133</v>
      </c>
      <c r="BK332" s="211">
        <f>SUM(BK333:BK357)</f>
        <v>0</v>
      </c>
    </row>
    <row r="333" s="2" customFormat="1" ht="37.8" customHeight="1">
      <c r="A333" s="39"/>
      <c r="B333" s="40"/>
      <c r="C333" s="214" t="s">
        <v>414</v>
      </c>
      <c r="D333" s="214" t="s">
        <v>136</v>
      </c>
      <c r="E333" s="215" t="s">
        <v>415</v>
      </c>
      <c r="F333" s="216" t="s">
        <v>416</v>
      </c>
      <c r="G333" s="217" t="s">
        <v>85</v>
      </c>
      <c r="H333" s="218">
        <v>89.299999999999997</v>
      </c>
      <c r="I333" s="219"/>
      <c r="J333" s="220">
        <f>ROUND(I333*H333,2)</f>
        <v>0</v>
      </c>
      <c r="K333" s="221"/>
      <c r="L333" s="45"/>
      <c r="M333" s="222" t="s">
        <v>1</v>
      </c>
      <c r="N333" s="223" t="s">
        <v>41</v>
      </c>
      <c r="O333" s="92"/>
      <c r="P333" s="224">
        <f>O333*H333</f>
        <v>0</v>
      </c>
      <c r="Q333" s="224">
        <v>0.0060600000000000003</v>
      </c>
      <c r="R333" s="224">
        <f>Q333*H333</f>
        <v>0.54115800000000003</v>
      </c>
      <c r="S333" s="224">
        <v>0</v>
      </c>
      <c r="T333" s="22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6" t="s">
        <v>209</v>
      </c>
      <c r="AT333" s="226" t="s">
        <v>136</v>
      </c>
      <c r="AU333" s="226" t="s">
        <v>88</v>
      </c>
      <c r="AY333" s="18" t="s">
        <v>133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8" t="s">
        <v>81</v>
      </c>
      <c r="BK333" s="227">
        <f>ROUND(I333*H333,2)</f>
        <v>0</v>
      </c>
      <c r="BL333" s="18" t="s">
        <v>209</v>
      </c>
      <c r="BM333" s="226" t="s">
        <v>417</v>
      </c>
    </row>
    <row r="334" s="2" customFormat="1">
      <c r="A334" s="39"/>
      <c r="B334" s="40"/>
      <c r="C334" s="41"/>
      <c r="D334" s="228" t="s">
        <v>141</v>
      </c>
      <c r="E334" s="41"/>
      <c r="F334" s="229" t="s">
        <v>416</v>
      </c>
      <c r="G334" s="41"/>
      <c r="H334" s="41"/>
      <c r="I334" s="230"/>
      <c r="J334" s="41"/>
      <c r="K334" s="41"/>
      <c r="L334" s="45"/>
      <c r="M334" s="231"/>
      <c r="N334" s="232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141</v>
      </c>
      <c r="AU334" s="18" t="s">
        <v>88</v>
      </c>
    </row>
    <row r="335" s="15" customFormat="1">
      <c r="A335" s="15"/>
      <c r="B335" s="255"/>
      <c r="C335" s="256"/>
      <c r="D335" s="228" t="s">
        <v>142</v>
      </c>
      <c r="E335" s="257" t="s">
        <v>1</v>
      </c>
      <c r="F335" s="258" t="s">
        <v>418</v>
      </c>
      <c r="G335" s="256"/>
      <c r="H335" s="257" t="s">
        <v>1</v>
      </c>
      <c r="I335" s="259"/>
      <c r="J335" s="256"/>
      <c r="K335" s="256"/>
      <c r="L335" s="260"/>
      <c r="M335" s="261"/>
      <c r="N335" s="262"/>
      <c r="O335" s="262"/>
      <c r="P335" s="262"/>
      <c r="Q335" s="262"/>
      <c r="R335" s="262"/>
      <c r="S335" s="262"/>
      <c r="T335" s="26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4" t="s">
        <v>142</v>
      </c>
      <c r="AU335" s="264" t="s">
        <v>88</v>
      </c>
      <c r="AV335" s="15" t="s">
        <v>81</v>
      </c>
      <c r="AW335" s="15" t="s">
        <v>33</v>
      </c>
      <c r="AX335" s="15" t="s">
        <v>76</v>
      </c>
      <c r="AY335" s="264" t="s">
        <v>133</v>
      </c>
    </row>
    <row r="336" s="13" customFormat="1">
      <c r="A336" s="13"/>
      <c r="B336" s="233"/>
      <c r="C336" s="234"/>
      <c r="D336" s="228" t="s">
        <v>142</v>
      </c>
      <c r="E336" s="235" t="s">
        <v>1</v>
      </c>
      <c r="F336" s="236" t="s">
        <v>419</v>
      </c>
      <c r="G336" s="234"/>
      <c r="H336" s="237">
        <v>89.299999999999997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142</v>
      </c>
      <c r="AU336" s="243" t="s">
        <v>88</v>
      </c>
      <c r="AV336" s="13" t="s">
        <v>88</v>
      </c>
      <c r="AW336" s="13" t="s">
        <v>33</v>
      </c>
      <c r="AX336" s="13" t="s">
        <v>76</v>
      </c>
      <c r="AY336" s="243" t="s">
        <v>133</v>
      </c>
    </row>
    <row r="337" s="14" customFormat="1">
      <c r="A337" s="14"/>
      <c r="B337" s="244"/>
      <c r="C337" s="245"/>
      <c r="D337" s="228" t="s">
        <v>142</v>
      </c>
      <c r="E337" s="246" t="s">
        <v>1</v>
      </c>
      <c r="F337" s="247" t="s">
        <v>175</v>
      </c>
      <c r="G337" s="245"/>
      <c r="H337" s="248">
        <v>89.299999999999997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142</v>
      </c>
      <c r="AU337" s="254" t="s">
        <v>88</v>
      </c>
      <c r="AV337" s="14" t="s">
        <v>139</v>
      </c>
      <c r="AW337" s="14" t="s">
        <v>33</v>
      </c>
      <c r="AX337" s="14" t="s">
        <v>81</v>
      </c>
      <c r="AY337" s="254" t="s">
        <v>133</v>
      </c>
    </row>
    <row r="338" s="2" customFormat="1" ht="24.15" customHeight="1">
      <c r="A338" s="39"/>
      <c r="B338" s="40"/>
      <c r="C338" s="276" t="s">
        <v>420</v>
      </c>
      <c r="D338" s="276" t="s">
        <v>240</v>
      </c>
      <c r="E338" s="277" t="s">
        <v>421</v>
      </c>
      <c r="F338" s="278" t="s">
        <v>422</v>
      </c>
      <c r="G338" s="279" t="s">
        <v>85</v>
      </c>
      <c r="H338" s="280">
        <v>93.765000000000001</v>
      </c>
      <c r="I338" s="281"/>
      <c r="J338" s="282">
        <f>ROUND(I338*H338,2)</f>
        <v>0</v>
      </c>
      <c r="K338" s="283"/>
      <c r="L338" s="284"/>
      <c r="M338" s="285" t="s">
        <v>1</v>
      </c>
      <c r="N338" s="286" t="s">
        <v>41</v>
      </c>
      <c r="O338" s="92"/>
      <c r="P338" s="224">
        <f>O338*H338</f>
        <v>0</v>
      </c>
      <c r="Q338" s="224">
        <v>0.0023999999999999998</v>
      </c>
      <c r="R338" s="224">
        <f>Q338*H338</f>
        <v>0.22503599999999999</v>
      </c>
      <c r="S338" s="224">
        <v>0</v>
      </c>
      <c r="T338" s="22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6" t="s">
        <v>244</v>
      </c>
      <c r="AT338" s="226" t="s">
        <v>240</v>
      </c>
      <c r="AU338" s="226" t="s">
        <v>88</v>
      </c>
      <c r="AY338" s="18" t="s">
        <v>133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8" t="s">
        <v>81</v>
      </c>
      <c r="BK338" s="227">
        <f>ROUND(I338*H338,2)</f>
        <v>0</v>
      </c>
      <c r="BL338" s="18" t="s">
        <v>209</v>
      </c>
      <c r="BM338" s="226" t="s">
        <v>423</v>
      </c>
    </row>
    <row r="339" s="2" customFormat="1">
      <c r="A339" s="39"/>
      <c r="B339" s="40"/>
      <c r="C339" s="41"/>
      <c r="D339" s="228" t="s">
        <v>141</v>
      </c>
      <c r="E339" s="41"/>
      <c r="F339" s="229" t="s">
        <v>422</v>
      </c>
      <c r="G339" s="41"/>
      <c r="H339" s="41"/>
      <c r="I339" s="230"/>
      <c r="J339" s="41"/>
      <c r="K339" s="41"/>
      <c r="L339" s="45"/>
      <c r="M339" s="231"/>
      <c r="N339" s="232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141</v>
      </c>
      <c r="AU339" s="18" t="s">
        <v>88</v>
      </c>
    </row>
    <row r="340" s="13" customFormat="1">
      <c r="A340" s="13"/>
      <c r="B340" s="233"/>
      <c r="C340" s="234"/>
      <c r="D340" s="228" t="s">
        <v>142</v>
      </c>
      <c r="E340" s="235" t="s">
        <v>1</v>
      </c>
      <c r="F340" s="236" t="s">
        <v>357</v>
      </c>
      <c r="G340" s="234"/>
      <c r="H340" s="237">
        <v>93.765000000000001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142</v>
      </c>
      <c r="AU340" s="243" t="s">
        <v>88</v>
      </c>
      <c r="AV340" s="13" t="s">
        <v>88</v>
      </c>
      <c r="AW340" s="13" t="s">
        <v>33</v>
      </c>
      <c r="AX340" s="13" t="s">
        <v>81</v>
      </c>
      <c r="AY340" s="243" t="s">
        <v>133</v>
      </c>
    </row>
    <row r="341" s="2" customFormat="1" ht="24.15" customHeight="1">
      <c r="A341" s="39"/>
      <c r="B341" s="40"/>
      <c r="C341" s="214" t="s">
        <v>424</v>
      </c>
      <c r="D341" s="214" t="s">
        <v>136</v>
      </c>
      <c r="E341" s="215" t="s">
        <v>425</v>
      </c>
      <c r="F341" s="216" t="s">
        <v>426</v>
      </c>
      <c r="G341" s="217" t="s">
        <v>85</v>
      </c>
      <c r="H341" s="218">
        <v>681.86000000000001</v>
      </c>
      <c r="I341" s="219"/>
      <c r="J341" s="220">
        <f>ROUND(I341*H341,2)</f>
        <v>0</v>
      </c>
      <c r="K341" s="221"/>
      <c r="L341" s="45"/>
      <c r="M341" s="222" t="s">
        <v>1</v>
      </c>
      <c r="N341" s="223" t="s">
        <v>41</v>
      </c>
      <c r="O341" s="92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6" t="s">
        <v>209</v>
      </c>
      <c r="AT341" s="226" t="s">
        <v>136</v>
      </c>
      <c r="AU341" s="226" t="s">
        <v>88</v>
      </c>
      <c r="AY341" s="18" t="s">
        <v>133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8" t="s">
        <v>81</v>
      </c>
      <c r="BK341" s="227">
        <f>ROUND(I341*H341,2)</f>
        <v>0</v>
      </c>
      <c r="BL341" s="18" t="s">
        <v>209</v>
      </c>
      <c r="BM341" s="226" t="s">
        <v>427</v>
      </c>
    </row>
    <row r="342" s="2" customFormat="1">
      <c r="A342" s="39"/>
      <c r="B342" s="40"/>
      <c r="C342" s="41"/>
      <c r="D342" s="228" t="s">
        <v>141</v>
      </c>
      <c r="E342" s="41"/>
      <c r="F342" s="229" t="s">
        <v>426</v>
      </c>
      <c r="G342" s="41"/>
      <c r="H342" s="41"/>
      <c r="I342" s="230"/>
      <c r="J342" s="41"/>
      <c r="K342" s="41"/>
      <c r="L342" s="45"/>
      <c r="M342" s="231"/>
      <c r="N342" s="232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141</v>
      </c>
      <c r="AU342" s="18" t="s">
        <v>88</v>
      </c>
    </row>
    <row r="343" s="13" customFormat="1">
      <c r="A343" s="13"/>
      <c r="B343" s="233"/>
      <c r="C343" s="234"/>
      <c r="D343" s="228" t="s">
        <v>142</v>
      </c>
      <c r="E343" s="235" t="s">
        <v>1</v>
      </c>
      <c r="F343" s="236" t="s">
        <v>93</v>
      </c>
      <c r="G343" s="234"/>
      <c r="H343" s="237">
        <v>681.86000000000001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142</v>
      </c>
      <c r="AU343" s="243" t="s">
        <v>88</v>
      </c>
      <c r="AV343" s="13" t="s">
        <v>88</v>
      </c>
      <c r="AW343" s="13" t="s">
        <v>33</v>
      </c>
      <c r="AX343" s="13" t="s">
        <v>81</v>
      </c>
      <c r="AY343" s="243" t="s">
        <v>133</v>
      </c>
    </row>
    <row r="344" s="2" customFormat="1" ht="16.5" customHeight="1">
      <c r="A344" s="39"/>
      <c r="B344" s="40"/>
      <c r="C344" s="276" t="s">
        <v>428</v>
      </c>
      <c r="D344" s="276" t="s">
        <v>240</v>
      </c>
      <c r="E344" s="277" t="s">
        <v>429</v>
      </c>
      <c r="F344" s="278" t="s">
        <v>430</v>
      </c>
      <c r="G344" s="279" t="s">
        <v>431</v>
      </c>
      <c r="H344" s="280">
        <v>104.325</v>
      </c>
      <c r="I344" s="281"/>
      <c r="J344" s="282">
        <f>ROUND(I344*H344,2)</f>
        <v>0</v>
      </c>
      <c r="K344" s="283"/>
      <c r="L344" s="284"/>
      <c r="M344" s="285" t="s">
        <v>1</v>
      </c>
      <c r="N344" s="286" t="s">
        <v>41</v>
      </c>
      <c r="O344" s="92"/>
      <c r="P344" s="224">
        <f>O344*H344</f>
        <v>0</v>
      </c>
      <c r="Q344" s="224">
        <v>0.02</v>
      </c>
      <c r="R344" s="224">
        <f>Q344*H344</f>
        <v>2.0865</v>
      </c>
      <c r="S344" s="224">
        <v>0</v>
      </c>
      <c r="T344" s="22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6" t="s">
        <v>244</v>
      </c>
      <c r="AT344" s="226" t="s">
        <v>240</v>
      </c>
      <c r="AU344" s="226" t="s">
        <v>88</v>
      </c>
      <c r="AY344" s="18" t="s">
        <v>133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8" t="s">
        <v>81</v>
      </c>
      <c r="BK344" s="227">
        <f>ROUND(I344*H344,2)</f>
        <v>0</v>
      </c>
      <c r="BL344" s="18" t="s">
        <v>209</v>
      </c>
      <c r="BM344" s="226" t="s">
        <v>432</v>
      </c>
    </row>
    <row r="345" s="2" customFormat="1">
      <c r="A345" s="39"/>
      <c r="B345" s="40"/>
      <c r="C345" s="41"/>
      <c r="D345" s="228" t="s">
        <v>141</v>
      </c>
      <c r="E345" s="41"/>
      <c r="F345" s="229" t="s">
        <v>430</v>
      </c>
      <c r="G345" s="41"/>
      <c r="H345" s="41"/>
      <c r="I345" s="230"/>
      <c r="J345" s="41"/>
      <c r="K345" s="41"/>
      <c r="L345" s="45"/>
      <c r="M345" s="231"/>
      <c r="N345" s="23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141</v>
      </c>
      <c r="AU345" s="18" t="s">
        <v>88</v>
      </c>
    </row>
    <row r="346" s="15" customFormat="1">
      <c r="A346" s="15"/>
      <c r="B346" s="255"/>
      <c r="C346" s="256"/>
      <c r="D346" s="228" t="s">
        <v>142</v>
      </c>
      <c r="E346" s="257" t="s">
        <v>1</v>
      </c>
      <c r="F346" s="258" t="s">
        <v>246</v>
      </c>
      <c r="G346" s="256"/>
      <c r="H346" s="257" t="s">
        <v>1</v>
      </c>
      <c r="I346" s="259"/>
      <c r="J346" s="256"/>
      <c r="K346" s="256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142</v>
      </c>
      <c r="AU346" s="264" t="s">
        <v>88</v>
      </c>
      <c r="AV346" s="15" t="s">
        <v>81</v>
      </c>
      <c r="AW346" s="15" t="s">
        <v>33</v>
      </c>
      <c r="AX346" s="15" t="s">
        <v>76</v>
      </c>
      <c r="AY346" s="264" t="s">
        <v>133</v>
      </c>
    </row>
    <row r="347" s="13" customFormat="1">
      <c r="A347" s="13"/>
      <c r="B347" s="233"/>
      <c r="C347" s="234"/>
      <c r="D347" s="228" t="s">
        <v>142</v>
      </c>
      <c r="E347" s="235" t="s">
        <v>1</v>
      </c>
      <c r="F347" s="236" t="s">
        <v>433</v>
      </c>
      <c r="G347" s="234"/>
      <c r="H347" s="237">
        <v>104.325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142</v>
      </c>
      <c r="AU347" s="243" t="s">
        <v>88</v>
      </c>
      <c r="AV347" s="13" t="s">
        <v>88</v>
      </c>
      <c r="AW347" s="13" t="s">
        <v>33</v>
      </c>
      <c r="AX347" s="13" t="s">
        <v>81</v>
      </c>
      <c r="AY347" s="243" t="s">
        <v>133</v>
      </c>
    </row>
    <row r="348" s="2" customFormat="1" ht="33" customHeight="1">
      <c r="A348" s="39"/>
      <c r="B348" s="40"/>
      <c r="C348" s="214" t="s">
        <v>434</v>
      </c>
      <c r="D348" s="214" t="s">
        <v>136</v>
      </c>
      <c r="E348" s="215" t="s">
        <v>435</v>
      </c>
      <c r="F348" s="216" t="s">
        <v>436</v>
      </c>
      <c r="G348" s="217" t="s">
        <v>85</v>
      </c>
      <c r="H348" s="218">
        <v>681.86000000000001</v>
      </c>
      <c r="I348" s="219"/>
      <c r="J348" s="220">
        <f>ROUND(I348*H348,2)</f>
        <v>0</v>
      </c>
      <c r="K348" s="221"/>
      <c r="L348" s="45"/>
      <c r="M348" s="222" t="s">
        <v>1</v>
      </c>
      <c r="N348" s="223" t="s">
        <v>41</v>
      </c>
      <c r="O348" s="92"/>
      <c r="P348" s="224">
        <f>O348*H348</f>
        <v>0</v>
      </c>
      <c r="Q348" s="224">
        <v>0</v>
      </c>
      <c r="R348" s="224">
        <f>Q348*H348</f>
        <v>0</v>
      </c>
      <c r="S348" s="224">
        <v>0.0019</v>
      </c>
      <c r="T348" s="225">
        <f>S348*H348</f>
        <v>1.295534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6" t="s">
        <v>209</v>
      </c>
      <c r="AT348" s="226" t="s">
        <v>136</v>
      </c>
      <c r="AU348" s="226" t="s">
        <v>88</v>
      </c>
      <c r="AY348" s="18" t="s">
        <v>133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81</v>
      </c>
      <c r="BK348" s="227">
        <f>ROUND(I348*H348,2)</f>
        <v>0</v>
      </c>
      <c r="BL348" s="18" t="s">
        <v>209</v>
      </c>
      <c r="BM348" s="226" t="s">
        <v>437</v>
      </c>
    </row>
    <row r="349" s="2" customFormat="1">
      <c r="A349" s="39"/>
      <c r="B349" s="40"/>
      <c r="C349" s="41"/>
      <c r="D349" s="228" t="s">
        <v>141</v>
      </c>
      <c r="E349" s="41"/>
      <c r="F349" s="229" t="s">
        <v>436</v>
      </c>
      <c r="G349" s="41"/>
      <c r="H349" s="41"/>
      <c r="I349" s="230"/>
      <c r="J349" s="41"/>
      <c r="K349" s="41"/>
      <c r="L349" s="45"/>
      <c r="M349" s="231"/>
      <c r="N349" s="232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141</v>
      </c>
      <c r="AU349" s="18" t="s">
        <v>88</v>
      </c>
    </row>
    <row r="350" s="15" customFormat="1">
      <c r="A350" s="15"/>
      <c r="B350" s="255"/>
      <c r="C350" s="256"/>
      <c r="D350" s="228" t="s">
        <v>142</v>
      </c>
      <c r="E350" s="257" t="s">
        <v>1</v>
      </c>
      <c r="F350" s="258" t="s">
        <v>438</v>
      </c>
      <c r="G350" s="256"/>
      <c r="H350" s="257" t="s">
        <v>1</v>
      </c>
      <c r="I350" s="259"/>
      <c r="J350" s="256"/>
      <c r="K350" s="256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142</v>
      </c>
      <c r="AU350" s="264" t="s">
        <v>88</v>
      </c>
      <c r="AV350" s="15" t="s">
        <v>81</v>
      </c>
      <c r="AW350" s="15" t="s">
        <v>33</v>
      </c>
      <c r="AX350" s="15" t="s">
        <v>76</v>
      </c>
      <c r="AY350" s="264" t="s">
        <v>133</v>
      </c>
    </row>
    <row r="351" s="13" customFormat="1">
      <c r="A351" s="13"/>
      <c r="B351" s="233"/>
      <c r="C351" s="234"/>
      <c r="D351" s="228" t="s">
        <v>142</v>
      </c>
      <c r="E351" s="235" t="s">
        <v>1</v>
      </c>
      <c r="F351" s="236" t="s">
        <v>171</v>
      </c>
      <c r="G351" s="234"/>
      <c r="H351" s="237">
        <v>25.48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142</v>
      </c>
      <c r="AU351" s="243" t="s">
        <v>88</v>
      </c>
      <c r="AV351" s="13" t="s">
        <v>88</v>
      </c>
      <c r="AW351" s="13" t="s">
        <v>33</v>
      </c>
      <c r="AX351" s="13" t="s">
        <v>76</v>
      </c>
      <c r="AY351" s="243" t="s">
        <v>133</v>
      </c>
    </row>
    <row r="352" s="13" customFormat="1">
      <c r="A352" s="13"/>
      <c r="B352" s="233"/>
      <c r="C352" s="234"/>
      <c r="D352" s="228" t="s">
        <v>142</v>
      </c>
      <c r="E352" s="235" t="s">
        <v>1</v>
      </c>
      <c r="F352" s="236" t="s">
        <v>172</v>
      </c>
      <c r="G352" s="234"/>
      <c r="H352" s="237">
        <v>103.2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142</v>
      </c>
      <c r="AU352" s="243" t="s">
        <v>88</v>
      </c>
      <c r="AV352" s="13" t="s">
        <v>88</v>
      </c>
      <c r="AW352" s="13" t="s">
        <v>33</v>
      </c>
      <c r="AX352" s="13" t="s">
        <v>76</v>
      </c>
      <c r="AY352" s="243" t="s">
        <v>133</v>
      </c>
    </row>
    <row r="353" s="13" customFormat="1">
      <c r="A353" s="13"/>
      <c r="B353" s="233"/>
      <c r="C353" s="234"/>
      <c r="D353" s="228" t="s">
        <v>142</v>
      </c>
      <c r="E353" s="235" t="s">
        <v>1</v>
      </c>
      <c r="F353" s="236" t="s">
        <v>173</v>
      </c>
      <c r="G353" s="234"/>
      <c r="H353" s="237">
        <v>562.72000000000003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142</v>
      </c>
      <c r="AU353" s="243" t="s">
        <v>88</v>
      </c>
      <c r="AV353" s="13" t="s">
        <v>88</v>
      </c>
      <c r="AW353" s="13" t="s">
        <v>33</v>
      </c>
      <c r="AX353" s="13" t="s">
        <v>76</v>
      </c>
      <c r="AY353" s="243" t="s">
        <v>133</v>
      </c>
    </row>
    <row r="354" s="13" customFormat="1">
      <c r="A354" s="13"/>
      <c r="B354" s="233"/>
      <c r="C354" s="234"/>
      <c r="D354" s="228" t="s">
        <v>142</v>
      </c>
      <c r="E354" s="235" t="s">
        <v>1</v>
      </c>
      <c r="F354" s="236" t="s">
        <v>174</v>
      </c>
      <c r="G354" s="234"/>
      <c r="H354" s="237">
        <v>-9.5399999999999991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142</v>
      </c>
      <c r="AU354" s="243" t="s">
        <v>88</v>
      </c>
      <c r="AV354" s="13" t="s">
        <v>88</v>
      </c>
      <c r="AW354" s="13" t="s">
        <v>33</v>
      </c>
      <c r="AX354" s="13" t="s">
        <v>76</v>
      </c>
      <c r="AY354" s="243" t="s">
        <v>133</v>
      </c>
    </row>
    <row r="355" s="14" customFormat="1">
      <c r="A355" s="14"/>
      <c r="B355" s="244"/>
      <c r="C355" s="245"/>
      <c r="D355" s="228" t="s">
        <v>142</v>
      </c>
      <c r="E355" s="246" t="s">
        <v>1</v>
      </c>
      <c r="F355" s="247" t="s">
        <v>175</v>
      </c>
      <c r="G355" s="245"/>
      <c r="H355" s="248">
        <v>681.86000000000001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142</v>
      </c>
      <c r="AU355" s="254" t="s">
        <v>88</v>
      </c>
      <c r="AV355" s="14" t="s">
        <v>139</v>
      </c>
      <c r="AW355" s="14" t="s">
        <v>33</v>
      </c>
      <c r="AX355" s="14" t="s">
        <v>81</v>
      </c>
      <c r="AY355" s="254" t="s">
        <v>133</v>
      </c>
    </row>
    <row r="356" s="2" customFormat="1" ht="24.15" customHeight="1">
      <c r="A356" s="39"/>
      <c r="B356" s="40"/>
      <c r="C356" s="214" t="s">
        <v>439</v>
      </c>
      <c r="D356" s="214" t="s">
        <v>136</v>
      </c>
      <c r="E356" s="215" t="s">
        <v>440</v>
      </c>
      <c r="F356" s="216" t="s">
        <v>441</v>
      </c>
      <c r="G356" s="217" t="s">
        <v>410</v>
      </c>
      <c r="H356" s="287"/>
      <c r="I356" s="219"/>
      <c r="J356" s="220">
        <f>ROUND(I356*H356,2)</f>
        <v>0</v>
      </c>
      <c r="K356" s="221"/>
      <c r="L356" s="45"/>
      <c r="M356" s="222" t="s">
        <v>1</v>
      </c>
      <c r="N356" s="223" t="s">
        <v>41</v>
      </c>
      <c r="O356" s="92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6" t="s">
        <v>209</v>
      </c>
      <c r="AT356" s="226" t="s">
        <v>136</v>
      </c>
      <c r="AU356" s="226" t="s">
        <v>88</v>
      </c>
      <c r="AY356" s="18" t="s">
        <v>133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8" t="s">
        <v>81</v>
      </c>
      <c r="BK356" s="227">
        <f>ROUND(I356*H356,2)</f>
        <v>0</v>
      </c>
      <c r="BL356" s="18" t="s">
        <v>209</v>
      </c>
      <c r="BM356" s="226" t="s">
        <v>442</v>
      </c>
    </row>
    <row r="357" s="2" customFormat="1">
      <c r="A357" s="39"/>
      <c r="B357" s="40"/>
      <c r="C357" s="41"/>
      <c r="D357" s="228" t="s">
        <v>141</v>
      </c>
      <c r="E357" s="41"/>
      <c r="F357" s="229" t="s">
        <v>441</v>
      </c>
      <c r="G357" s="41"/>
      <c r="H357" s="41"/>
      <c r="I357" s="230"/>
      <c r="J357" s="41"/>
      <c r="K357" s="41"/>
      <c r="L357" s="45"/>
      <c r="M357" s="231"/>
      <c r="N357" s="232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141</v>
      </c>
      <c r="AU357" s="18" t="s">
        <v>88</v>
      </c>
    </row>
    <row r="358" s="12" customFormat="1" ht="22.8" customHeight="1">
      <c r="A358" s="12"/>
      <c r="B358" s="198"/>
      <c r="C358" s="199"/>
      <c r="D358" s="200" t="s">
        <v>75</v>
      </c>
      <c r="E358" s="212" t="s">
        <v>443</v>
      </c>
      <c r="F358" s="212" t="s">
        <v>444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SUM(P359:P365)</f>
        <v>0</v>
      </c>
      <c r="Q358" s="206"/>
      <c r="R358" s="207">
        <f>SUM(R359:R365)</f>
        <v>0.019439999999999999</v>
      </c>
      <c r="S358" s="206"/>
      <c r="T358" s="208">
        <f>SUM(T359:T365)</f>
        <v>0.080439999999999998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88</v>
      </c>
      <c r="AT358" s="210" t="s">
        <v>75</v>
      </c>
      <c r="AU358" s="210" t="s">
        <v>81</v>
      </c>
      <c r="AY358" s="209" t="s">
        <v>133</v>
      </c>
      <c r="BK358" s="211">
        <f>SUM(BK359:BK365)</f>
        <v>0</v>
      </c>
    </row>
    <row r="359" s="2" customFormat="1" ht="16.5" customHeight="1">
      <c r="A359" s="39"/>
      <c r="B359" s="40"/>
      <c r="C359" s="214" t="s">
        <v>445</v>
      </c>
      <c r="D359" s="214" t="s">
        <v>136</v>
      </c>
      <c r="E359" s="215" t="s">
        <v>446</v>
      </c>
      <c r="F359" s="216" t="s">
        <v>447</v>
      </c>
      <c r="G359" s="217" t="s">
        <v>401</v>
      </c>
      <c r="H359" s="218">
        <v>4</v>
      </c>
      <c r="I359" s="219"/>
      <c r="J359" s="220">
        <f>ROUND(I359*H359,2)</f>
        <v>0</v>
      </c>
      <c r="K359" s="221"/>
      <c r="L359" s="45"/>
      <c r="M359" s="222" t="s">
        <v>1</v>
      </c>
      <c r="N359" s="223" t="s">
        <v>41</v>
      </c>
      <c r="O359" s="92"/>
      <c r="P359" s="224">
        <f>O359*H359</f>
        <v>0</v>
      </c>
      <c r="Q359" s="224">
        <v>0</v>
      </c>
      <c r="R359" s="224">
        <f>Q359*H359</f>
        <v>0</v>
      </c>
      <c r="S359" s="224">
        <v>0.020109999999999999</v>
      </c>
      <c r="T359" s="225">
        <f>S359*H359</f>
        <v>0.080439999999999998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6" t="s">
        <v>209</v>
      </c>
      <c r="AT359" s="226" t="s">
        <v>136</v>
      </c>
      <c r="AU359" s="226" t="s">
        <v>88</v>
      </c>
      <c r="AY359" s="18" t="s">
        <v>133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8" t="s">
        <v>81</v>
      </c>
      <c r="BK359" s="227">
        <f>ROUND(I359*H359,2)</f>
        <v>0</v>
      </c>
      <c r="BL359" s="18" t="s">
        <v>209</v>
      </c>
      <c r="BM359" s="226" t="s">
        <v>448</v>
      </c>
    </row>
    <row r="360" s="2" customFormat="1">
      <c r="A360" s="39"/>
      <c r="B360" s="40"/>
      <c r="C360" s="41"/>
      <c r="D360" s="228" t="s">
        <v>141</v>
      </c>
      <c r="E360" s="41"/>
      <c r="F360" s="229" t="s">
        <v>447</v>
      </c>
      <c r="G360" s="41"/>
      <c r="H360" s="41"/>
      <c r="I360" s="230"/>
      <c r="J360" s="41"/>
      <c r="K360" s="41"/>
      <c r="L360" s="45"/>
      <c r="M360" s="231"/>
      <c r="N360" s="232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141</v>
      </c>
      <c r="AU360" s="18" t="s">
        <v>88</v>
      </c>
    </row>
    <row r="361" s="2" customFormat="1" ht="24.15" customHeight="1">
      <c r="A361" s="39"/>
      <c r="B361" s="40"/>
      <c r="C361" s="214" t="s">
        <v>449</v>
      </c>
      <c r="D361" s="214" t="s">
        <v>136</v>
      </c>
      <c r="E361" s="215" t="s">
        <v>450</v>
      </c>
      <c r="F361" s="216" t="s">
        <v>451</v>
      </c>
      <c r="G361" s="217" t="s">
        <v>401</v>
      </c>
      <c r="H361" s="218">
        <v>8</v>
      </c>
      <c r="I361" s="219"/>
      <c r="J361" s="220">
        <f>ROUND(I361*H361,2)</f>
        <v>0</v>
      </c>
      <c r="K361" s="221"/>
      <c r="L361" s="45"/>
      <c r="M361" s="222" t="s">
        <v>1</v>
      </c>
      <c r="N361" s="223" t="s">
        <v>41</v>
      </c>
      <c r="O361" s="92"/>
      <c r="P361" s="224">
        <f>O361*H361</f>
        <v>0</v>
      </c>
      <c r="Q361" s="224">
        <v>0.0024299999999999999</v>
      </c>
      <c r="R361" s="224">
        <f>Q361*H361</f>
        <v>0.019439999999999999</v>
      </c>
      <c r="S361" s="224">
        <v>0</v>
      </c>
      <c r="T361" s="22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6" t="s">
        <v>209</v>
      </c>
      <c r="AT361" s="226" t="s">
        <v>136</v>
      </c>
      <c r="AU361" s="226" t="s">
        <v>88</v>
      </c>
      <c r="AY361" s="18" t="s">
        <v>133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8" t="s">
        <v>81</v>
      </c>
      <c r="BK361" s="227">
        <f>ROUND(I361*H361,2)</f>
        <v>0</v>
      </c>
      <c r="BL361" s="18" t="s">
        <v>209</v>
      </c>
      <c r="BM361" s="226" t="s">
        <v>452</v>
      </c>
    </row>
    <row r="362" s="2" customFormat="1">
      <c r="A362" s="39"/>
      <c r="B362" s="40"/>
      <c r="C362" s="41"/>
      <c r="D362" s="228" t="s">
        <v>141</v>
      </c>
      <c r="E362" s="41"/>
      <c r="F362" s="229" t="s">
        <v>451</v>
      </c>
      <c r="G362" s="41"/>
      <c r="H362" s="41"/>
      <c r="I362" s="230"/>
      <c r="J362" s="41"/>
      <c r="K362" s="41"/>
      <c r="L362" s="45"/>
      <c r="M362" s="231"/>
      <c r="N362" s="232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141</v>
      </c>
      <c r="AU362" s="18" t="s">
        <v>88</v>
      </c>
    </row>
    <row r="363" s="13" customFormat="1">
      <c r="A363" s="13"/>
      <c r="B363" s="233"/>
      <c r="C363" s="234"/>
      <c r="D363" s="228" t="s">
        <v>142</v>
      </c>
      <c r="E363" s="235" t="s">
        <v>1</v>
      </c>
      <c r="F363" s="236" t="s">
        <v>453</v>
      </c>
      <c r="G363" s="234"/>
      <c r="H363" s="237">
        <v>8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142</v>
      </c>
      <c r="AU363" s="243" t="s">
        <v>88</v>
      </c>
      <c r="AV363" s="13" t="s">
        <v>88</v>
      </c>
      <c r="AW363" s="13" t="s">
        <v>33</v>
      </c>
      <c r="AX363" s="13" t="s">
        <v>81</v>
      </c>
      <c r="AY363" s="243" t="s">
        <v>133</v>
      </c>
    </row>
    <row r="364" s="2" customFormat="1" ht="24.15" customHeight="1">
      <c r="A364" s="39"/>
      <c r="B364" s="40"/>
      <c r="C364" s="214" t="s">
        <v>454</v>
      </c>
      <c r="D364" s="214" t="s">
        <v>136</v>
      </c>
      <c r="E364" s="215" t="s">
        <v>455</v>
      </c>
      <c r="F364" s="216" t="s">
        <v>456</v>
      </c>
      <c r="G364" s="217" t="s">
        <v>410</v>
      </c>
      <c r="H364" s="287"/>
      <c r="I364" s="219"/>
      <c r="J364" s="220">
        <f>ROUND(I364*H364,2)</f>
        <v>0</v>
      </c>
      <c r="K364" s="221"/>
      <c r="L364" s="45"/>
      <c r="M364" s="222" t="s">
        <v>1</v>
      </c>
      <c r="N364" s="223" t="s">
        <v>41</v>
      </c>
      <c r="O364" s="92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209</v>
      </c>
      <c r="AT364" s="226" t="s">
        <v>136</v>
      </c>
      <c r="AU364" s="226" t="s">
        <v>88</v>
      </c>
      <c r="AY364" s="18" t="s">
        <v>133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81</v>
      </c>
      <c r="BK364" s="227">
        <f>ROUND(I364*H364,2)</f>
        <v>0</v>
      </c>
      <c r="BL364" s="18" t="s">
        <v>209</v>
      </c>
      <c r="BM364" s="226" t="s">
        <v>457</v>
      </c>
    </row>
    <row r="365" s="2" customFormat="1">
      <c r="A365" s="39"/>
      <c r="B365" s="40"/>
      <c r="C365" s="41"/>
      <c r="D365" s="228" t="s">
        <v>141</v>
      </c>
      <c r="E365" s="41"/>
      <c r="F365" s="229" t="s">
        <v>456</v>
      </c>
      <c r="G365" s="41"/>
      <c r="H365" s="41"/>
      <c r="I365" s="230"/>
      <c r="J365" s="41"/>
      <c r="K365" s="41"/>
      <c r="L365" s="45"/>
      <c r="M365" s="231"/>
      <c r="N365" s="232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141</v>
      </c>
      <c r="AU365" s="18" t="s">
        <v>88</v>
      </c>
    </row>
    <row r="366" s="12" customFormat="1" ht="22.8" customHeight="1">
      <c r="A366" s="12"/>
      <c r="B366" s="198"/>
      <c r="C366" s="199"/>
      <c r="D366" s="200" t="s">
        <v>75</v>
      </c>
      <c r="E366" s="212" t="s">
        <v>458</v>
      </c>
      <c r="F366" s="212" t="s">
        <v>459</v>
      </c>
      <c r="G366" s="199"/>
      <c r="H366" s="199"/>
      <c r="I366" s="202"/>
      <c r="J366" s="213">
        <f>BK366</f>
        <v>0</v>
      </c>
      <c r="K366" s="199"/>
      <c r="L366" s="204"/>
      <c r="M366" s="205"/>
      <c r="N366" s="206"/>
      <c r="O366" s="206"/>
      <c r="P366" s="207">
        <f>SUM(P367:P372)</f>
        <v>0</v>
      </c>
      <c r="Q366" s="206"/>
      <c r="R366" s="207">
        <f>SUM(R367:R372)</f>
        <v>0</v>
      </c>
      <c r="S366" s="206"/>
      <c r="T366" s="208">
        <f>SUM(T367:T372)</f>
        <v>0.00040000000000000002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9" t="s">
        <v>88</v>
      </c>
      <c r="AT366" s="210" t="s">
        <v>75</v>
      </c>
      <c r="AU366" s="210" t="s">
        <v>81</v>
      </c>
      <c r="AY366" s="209" t="s">
        <v>133</v>
      </c>
      <c r="BK366" s="211">
        <f>SUM(BK367:BK372)</f>
        <v>0</v>
      </c>
    </row>
    <row r="367" s="2" customFormat="1" ht="16.5" customHeight="1">
      <c r="A367" s="39"/>
      <c r="B367" s="40"/>
      <c r="C367" s="214" t="s">
        <v>460</v>
      </c>
      <c r="D367" s="214" t="s">
        <v>136</v>
      </c>
      <c r="E367" s="215" t="s">
        <v>461</v>
      </c>
      <c r="F367" s="216" t="s">
        <v>462</v>
      </c>
      <c r="G367" s="217" t="s">
        <v>387</v>
      </c>
      <c r="H367" s="218">
        <v>1</v>
      </c>
      <c r="I367" s="219"/>
      <c r="J367" s="220">
        <f>ROUND(I367*H367,2)</f>
        <v>0</v>
      </c>
      <c r="K367" s="221"/>
      <c r="L367" s="45"/>
      <c r="M367" s="222" t="s">
        <v>1</v>
      </c>
      <c r="N367" s="223" t="s">
        <v>41</v>
      </c>
      <c r="O367" s="92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6" t="s">
        <v>209</v>
      </c>
      <c r="AT367" s="226" t="s">
        <v>136</v>
      </c>
      <c r="AU367" s="226" t="s">
        <v>88</v>
      </c>
      <c r="AY367" s="18" t="s">
        <v>133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8" t="s">
        <v>81</v>
      </c>
      <c r="BK367" s="227">
        <f>ROUND(I367*H367,2)</f>
        <v>0</v>
      </c>
      <c r="BL367" s="18" t="s">
        <v>209</v>
      </c>
      <c r="BM367" s="226" t="s">
        <v>463</v>
      </c>
    </row>
    <row r="368" s="2" customFormat="1">
      <c r="A368" s="39"/>
      <c r="B368" s="40"/>
      <c r="C368" s="41"/>
      <c r="D368" s="228" t="s">
        <v>141</v>
      </c>
      <c r="E368" s="41"/>
      <c r="F368" s="229" t="s">
        <v>462</v>
      </c>
      <c r="G368" s="41"/>
      <c r="H368" s="41"/>
      <c r="I368" s="230"/>
      <c r="J368" s="41"/>
      <c r="K368" s="41"/>
      <c r="L368" s="45"/>
      <c r="M368" s="231"/>
      <c r="N368" s="232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141</v>
      </c>
      <c r="AU368" s="18" t="s">
        <v>88</v>
      </c>
    </row>
    <row r="369" s="2" customFormat="1" ht="16.5" customHeight="1">
      <c r="A369" s="39"/>
      <c r="B369" s="40"/>
      <c r="C369" s="214" t="s">
        <v>464</v>
      </c>
      <c r="D369" s="214" t="s">
        <v>136</v>
      </c>
      <c r="E369" s="215" t="s">
        <v>465</v>
      </c>
      <c r="F369" s="216" t="s">
        <v>466</v>
      </c>
      <c r="G369" s="217" t="s">
        <v>387</v>
      </c>
      <c r="H369" s="218">
        <v>1</v>
      </c>
      <c r="I369" s="219"/>
      <c r="J369" s="220">
        <f>ROUND(I369*H369,2)</f>
        <v>0</v>
      </c>
      <c r="K369" s="221"/>
      <c r="L369" s="45"/>
      <c r="M369" s="222" t="s">
        <v>1</v>
      </c>
      <c r="N369" s="223" t="s">
        <v>41</v>
      </c>
      <c r="O369" s="92"/>
      <c r="P369" s="224">
        <f>O369*H369</f>
        <v>0</v>
      </c>
      <c r="Q369" s="224">
        <v>0</v>
      </c>
      <c r="R369" s="224">
        <f>Q369*H369</f>
        <v>0</v>
      </c>
      <c r="S369" s="224">
        <v>0.00040000000000000002</v>
      </c>
      <c r="T369" s="225">
        <f>S369*H369</f>
        <v>0.00040000000000000002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209</v>
      </c>
      <c r="AT369" s="226" t="s">
        <v>136</v>
      </c>
      <c r="AU369" s="226" t="s">
        <v>88</v>
      </c>
      <c r="AY369" s="18" t="s">
        <v>133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209</v>
      </c>
      <c r="BM369" s="226" t="s">
        <v>467</v>
      </c>
    </row>
    <row r="370" s="2" customFormat="1">
      <c r="A370" s="39"/>
      <c r="B370" s="40"/>
      <c r="C370" s="41"/>
      <c r="D370" s="228" t="s">
        <v>141</v>
      </c>
      <c r="E370" s="41"/>
      <c r="F370" s="229" t="s">
        <v>466</v>
      </c>
      <c r="G370" s="41"/>
      <c r="H370" s="41"/>
      <c r="I370" s="230"/>
      <c r="J370" s="41"/>
      <c r="K370" s="41"/>
      <c r="L370" s="45"/>
      <c r="M370" s="231"/>
      <c r="N370" s="232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141</v>
      </c>
      <c r="AU370" s="18" t="s">
        <v>88</v>
      </c>
    </row>
    <row r="371" s="2" customFormat="1" ht="16.5" customHeight="1">
      <c r="A371" s="39"/>
      <c r="B371" s="40"/>
      <c r="C371" s="214" t="s">
        <v>468</v>
      </c>
      <c r="D371" s="214" t="s">
        <v>136</v>
      </c>
      <c r="E371" s="215" t="s">
        <v>469</v>
      </c>
      <c r="F371" s="216" t="s">
        <v>470</v>
      </c>
      <c r="G371" s="217" t="s">
        <v>387</v>
      </c>
      <c r="H371" s="218">
        <v>1</v>
      </c>
      <c r="I371" s="219"/>
      <c r="J371" s="220">
        <f>ROUND(I371*H371,2)</f>
        <v>0</v>
      </c>
      <c r="K371" s="221"/>
      <c r="L371" s="45"/>
      <c r="M371" s="222" t="s">
        <v>1</v>
      </c>
      <c r="N371" s="223" t="s">
        <v>41</v>
      </c>
      <c r="O371" s="92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209</v>
      </c>
      <c r="AT371" s="226" t="s">
        <v>136</v>
      </c>
      <c r="AU371" s="226" t="s">
        <v>88</v>
      </c>
      <c r="AY371" s="18" t="s">
        <v>133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81</v>
      </c>
      <c r="BK371" s="227">
        <f>ROUND(I371*H371,2)</f>
        <v>0</v>
      </c>
      <c r="BL371" s="18" t="s">
        <v>209</v>
      </c>
      <c r="BM371" s="226" t="s">
        <v>471</v>
      </c>
    </row>
    <row r="372" s="2" customFormat="1">
      <c r="A372" s="39"/>
      <c r="B372" s="40"/>
      <c r="C372" s="41"/>
      <c r="D372" s="228" t="s">
        <v>141</v>
      </c>
      <c r="E372" s="41"/>
      <c r="F372" s="229" t="s">
        <v>470</v>
      </c>
      <c r="G372" s="41"/>
      <c r="H372" s="41"/>
      <c r="I372" s="230"/>
      <c r="J372" s="41"/>
      <c r="K372" s="41"/>
      <c r="L372" s="45"/>
      <c r="M372" s="231"/>
      <c r="N372" s="232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141</v>
      </c>
      <c r="AU372" s="18" t="s">
        <v>88</v>
      </c>
    </row>
    <row r="373" s="12" customFormat="1" ht="22.8" customHeight="1">
      <c r="A373" s="12"/>
      <c r="B373" s="198"/>
      <c r="C373" s="199"/>
      <c r="D373" s="200" t="s">
        <v>75</v>
      </c>
      <c r="E373" s="212" t="s">
        <v>472</v>
      </c>
      <c r="F373" s="212" t="s">
        <v>473</v>
      </c>
      <c r="G373" s="199"/>
      <c r="H373" s="199"/>
      <c r="I373" s="202"/>
      <c r="J373" s="213">
        <f>BK373</f>
        <v>0</v>
      </c>
      <c r="K373" s="199"/>
      <c r="L373" s="204"/>
      <c r="M373" s="205"/>
      <c r="N373" s="206"/>
      <c r="O373" s="206"/>
      <c r="P373" s="207">
        <f>SUM(P374:P381)</f>
        <v>0</v>
      </c>
      <c r="Q373" s="206"/>
      <c r="R373" s="207">
        <f>SUM(R374:R381)</f>
        <v>1.2565537991369999</v>
      </c>
      <c r="S373" s="206"/>
      <c r="T373" s="208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88</v>
      </c>
      <c r="AT373" s="210" t="s">
        <v>75</v>
      </c>
      <c r="AU373" s="210" t="s">
        <v>81</v>
      </c>
      <c r="AY373" s="209" t="s">
        <v>133</v>
      </c>
      <c r="BK373" s="211">
        <f>SUM(BK374:BK381)</f>
        <v>0</v>
      </c>
    </row>
    <row r="374" s="2" customFormat="1" ht="24.15" customHeight="1">
      <c r="A374" s="39"/>
      <c r="B374" s="40"/>
      <c r="C374" s="214" t="s">
        <v>474</v>
      </c>
      <c r="D374" s="214" t="s">
        <v>136</v>
      </c>
      <c r="E374" s="215" t="s">
        <v>475</v>
      </c>
      <c r="F374" s="216" t="s">
        <v>476</v>
      </c>
      <c r="G374" s="217" t="s">
        <v>85</v>
      </c>
      <c r="H374" s="218">
        <v>107.75400000000001</v>
      </c>
      <c r="I374" s="219"/>
      <c r="J374" s="220">
        <f>ROUND(I374*H374,2)</f>
        <v>0</v>
      </c>
      <c r="K374" s="221"/>
      <c r="L374" s="45"/>
      <c r="M374" s="222" t="s">
        <v>1</v>
      </c>
      <c r="N374" s="223" t="s">
        <v>41</v>
      </c>
      <c r="O374" s="92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6" t="s">
        <v>209</v>
      </c>
      <c r="AT374" s="226" t="s">
        <v>136</v>
      </c>
      <c r="AU374" s="226" t="s">
        <v>88</v>
      </c>
      <c r="AY374" s="18" t="s">
        <v>133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8" t="s">
        <v>81</v>
      </c>
      <c r="BK374" s="227">
        <f>ROUND(I374*H374,2)</f>
        <v>0</v>
      </c>
      <c r="BL374" s="18" t="s">
        <v>209</v>
      </c>
      <c r="BM374" s="226" t="s">
        <v>477</v>
      </c>
    </row>
    <row r="375" s="2" customFormat="1">
      <c r="A375" s="39"/>
      <c r="B375" s="40"/>
      <c r="C375" s="41"/>
      <c r="D375" s="228" t="s">
        <v>141</v>
      </c>
      <c r="E375" s="41"/>
      <c r="F375" s="229" t="s">
        <v>476</v>
      </c>
      <c r="G375" s="41"/>
      <c r="H375" s="41"/>
      <c r="I375" s="230"/>
      <c r="J375" s="41"/>
      <c r="K375" s="41"/>
      <c r="L375" s="45"/>
      <c r="M375" s="231"/>
      <c r="N375" s="232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141</v>
      </c>
      <c r="AU375" s="18" t="s">
        <v>88</v>
      </c>
    </row>
    <row r="376" s="2" customFormat="1" ht="21.75" customHeight="1">
      <c r="A376" s="39"/>
      <c r="B376" s="40"/>
      <c r="C376" s="276" t="s">
        <v>478</v>
      </c>
      <c r="D376" s="276" t="s">
        <v>240</v>
      </c>
      <c r="E376" s="277" t="s">
        <v>479</v>
      </c>
      <c r="F376" s="278" t="s">
        <v>480</v>
      </c>
      <c r="G376" s="279" t="s">
        <v>85</v>
      </c>
      <c r="H376" s="280">
        <v>113.142</v>
      </c>
      <c r="I376" s="281"/>
      <c r="J376" s="282">
        <f>ROUND(I376*H376,2)</f>
        <v>0</v>
      </c>
      <c r="K376" s="283"/>
      <c r="L376" s="284"/>
      <c r="M376" s="285" t="s">
        <v>1</v>
      </c>
      <c r="N376" s="286" t="s">
        <v>41</v>
      </c>
      <c r="O376" s="92"/>
      <c r="P376" s="224">
        <f>O376*H376</f>
        <v>0</v>
      </c>
      <c r="Q376" s="224">
        <v>0.01064</v>
      </c>
      <c r="R376" s="224">
        <f>Q376*H376</f>
        <v>1.2038308799999999</v>
      </c>
      <c r="S376" s="224">
        <v>0</v>
      </c>
      <c r="T376" s="22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6" t="s">
        <v>244</v>
      </c>
      <c r="AT376" s="226" t="s">
        <v>240</v>
      </c>
      <c r="AU376" s="226" t="s">
        <v>88</v>
      </c>
      <c r="AY376" s="18" t="s">
        <v>133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8" t="s">
        <v>81</v>
      </c>
      <c r="BK376" s="227">
        <f>ROUND(I376*H376,2)</f>
        <v>0</v>
      </c>
      <c r="BL376" s="18" t="s">
        <v>209</v>
      </c>
      <c r="BM376" s="226" t="s">
        <v>481</v>
      </c>
    </row>
    <row r="377" s="2" customFormat="1">
      <c r="A377" s="39"/>
      <c r="B377" s="40"/>
      <c r="C377" s="41"/>
      <c r="D377" s="228" t="s">
        <v>141</v>
      </c>
      <c r="E377" s="41"/>
      <c r="F377" s="229" t="s">
        <v>480</v>
      </c>
      <c r="G377" s="41"/>
      <c r="H377" s="41"/>
      <c r="I377" s="230"/>
      <c r="J377" s="41"/>
      <c r="K377" s="41"/>
      <c r="L377" s="45"/>
      <c r="M377" s="231"/>
      <c r="N377" s="232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141</v>
      </c>
      <c r="AU377" s="18" t="s">
        <v>88</v>
      </c>
    </row>
    <row r="378" s="2" customFormat="1" ht="24.15" customHeight="1">
      <c r="A378" s="39"/>
      <c r="B378" s="40"/>
      <c r="C378" s="214" t="s">
        <v>482</v>
      </c>
      <c r="D378" s="214" t="s">
        <v>136</v>
      </c>
      <c r="E378" s="215" t="s">
        <v>483</v>
      </c>
      <c r="F378" s="216" t="s">
        <v>484</v>
      </c>
      <c r="G378" s="217" t="s">
        <v>431</v>
      </c>
      <c r="H378" s="218">
        <v>2.2629999999999999</v>
      </c>
      <c r="I378" s="219"/>
      <c r="J378" s="220">
        <f>ROUND(I378*H378,2)</f>
        <v>0</v>
      </c>
      <c r="K378" s="221"/>
      <c r="L378" s="45"/>
      <c r="M378" s="222" t="s">
        <v>1</v>
      </c>
      <c r="N378" s="223" t="s">
        <v>41</v>
      </c>
      <c r="O378" s="92"/>
      <c r="P378" s="224">
        <f>O378*H378</f>
        <v>0</v>
      </c>
      <c r="Q378" s="224">
        <v>0.023297799000000001</v>
      </c>
      <c r="R378" s="224">
        <f>Q378*H378</f>
        <v>0.052722919137000002</v>
      </c>
      <c r="S378" s="224">
        <v>0</v>
      </c>
      <c r="T378" s="22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6" t="s">
        <v>209</v>
      </c>
      <c r="AT378" s="226" t="s">
        <v>136</v>
      </c>
      <c r="AU378" s="226" t="s">
        <v>88</v>
      </c>
      <c r="AY378" s="18" t="s">
        <v>133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81</v>
      </c>
      <c r="BK378" s="227">
        <f>ROUND(I378*H378,2)</f>
        <v>0</v>
      </c>
      <c r="BL378" s="18" t="s">
        <v>209</v>
      </c>
      <c r="BM378" s="226" t="s">
        <v>485</v>
      </c>
    </row>
    <row r="379" s="2" customFormat="1">
      <c r="A379" s="39"/>
      <c r="B379" s="40"/>
      <c r="C379" s="41"/>
      <c r="D379" s="228" t="s">
        <v>141</v>
      </c>
      <c r="E379" s="41"/>
      <c r="F379" s="229" t="s">
        <v>484</v>
      </c>
      <c r="G379" s="41"/>
      <c r="H379" s="41"/>
      <c r="I379" s="230"/>
      <c r="J379" s="41"/>
      <c r="K379" s="41"/>
      <c r="L379" s="45"/>
      <c r="M379" s="231"/>
      <c r="N379" s="232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141</v>
      </c>
      <c r="AU379" s="18" t="s">
        <v>88</v>
      </c>
    </row>
    <row r="380" s="2" customFormat="1" ht="24.15" customHeight="1">
      <c r="A380" s="39"/>
      <c r="B380" s="40"/>
      <c r="C380" s="214" t="s">
        <v>486</v>
      </c>
      <c r="D380" s="214" t="s">
        <v>136</v>
      </c>
      <c r="E380" s="215" t="s">
        <v>487</v>
      </c>
      <c r="F380" s="216" t="s">
        <v>488</v>
      </c>
      <c r="G380" s="217" t="s">
        <v>410</v>
      </c>
      <c r="H380" s="287"/>
      <c r="I380" s="219"/>
      <c r="J380" s="220">
        <f>ROUND(I380*H380,2)</f>
        <v>0</v>
      </c>
      <c r="K380" s="221"/>
      <c r="L380" s="45"/>
      <c r="M380" s="222" t="s">
        <v>1</v>
      </c>
      <c r="N380" s="223" t="s">
        <v>41</v>
      </c>
      <c r="O380" s="92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6" t="s">
        <v>209</v>
      </c>
      <c r="AT380" s="226" t="s">
        <v>136</v>
      </c>
      <c r="AU380" s="226" t="s">
        <v>88</v>
      </c>
      <c r="AY380" s="18" t="s">
        <v>133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8" t="s">
        <v>81</v>
      </c>
      <c r="BK380" s="227">
        <f>ROUND(I380*H380,2)</f>
        <v>0</v>
      </c>
      <c r="BL380" s="18" t="s">
        <v>209</v>
      </c>
      <c r="BM380" s="226" t="s">
        <v>489</v>
      </c>
    </row>
    <row r="381" s="2" customFormat="1">
      <c r="A381" s="39"/>
      <c r="B381" s="40"/>
      <c r="C381" s="41"/>
      <c r="D381" s="228" t="s">
        <v>141</v>
      </c>
      <c r="E381" s="41"/>
      <c r="F381" s="229" t="s">
        <v>488</v>
      </c>
      <c r="G381" s="41"/>
      <c r="H381" s="41"/>
      <c r="I381" s="230"/>
      <c r="J381" s="41"/>
      <c r="K381" s="41"/>
      <c r="L381" s="45"/>
      <c r="M381" s="231"/>
      <c r="N381" s="232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141</v>
      </c>
      <c r="AU381" s="18" t="s">
        <v>88</v>
      </c>
    </row>
    <row r="382" s="12" customFormat="1" ht="22.8" customHeight="1">
      <c r="A382" s="12"/>
      <c r="B382" s="198"/>
      <c r="C382" s="199"/>
      <c r="D382" s="200" t="s">
        <v>75</v>
      </c>
      <c r="E382" s="212" t="s">
        <v>490</v>
      </c>
      <c r="F382" s="212" t="s">
        <v>491</v>
      </c>
      <c r="G382" s="199"/>
      <c r="H382" s="199"/>
      <c r="I382" s="202"/>
      <c r="J382" s="213">
        <f>BK382</f>
        <v>0</v>
      </c>
      <c r="K382" s="199"/>
      <c r="L382" s="204"/>
      <c r="M382" s="205"/>
      <c r="N382" s="206"/>
      <c r="O382" s="206"/>
      <c r="P382" s="207">
        <f>SUM(P383:P396)</f>
        <v>0</v>
      </c>
      <c r="Q382" s="206"/>
      <c r="R382" s="207">
        <f>SUM(R383:R396)</f>
        <v>0.31050212300000002</v>
      </c>
      <c r="S382" s="206"/>
      <c r="T382" s="208">
        <f>SUM(T383:T396)</f>
        <v>0.42640749999999999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9" t="s">
        <v>88</v>
      </c>
      <c r="AT382" s="210" t="s">
        <v>75</v>
      </c>
      <c r="AU382" s="210" t="s">
        <v>81</v>
      </c>
      <c r="AY382" s="209" t="s">
        <v>133</v>
      </c>
      <c r="BK382" s="211">
        <f>SUM(BK383:BK396)</f>
        <v>0</v>
      </c>
    </row>
    <row r="383" s="2" customFormat="1" ht="24.15" customHeight="1">
      <c r="A383" s="39"/>
      <c r="B383" s="40"/>
      <c r="C383" s="214" t="s">
        <v>492</v>
      </c>
      <c r="D383" s="214" t="s">
        <v>136</v>
      </c>
      <c r="E383" s="215" t="s">
        <v>493</v>
      </c>
      <c r="F383" s="216" t="s">
        <v>494</v>
      </c>
      <c r="G383" s="217" t="s">
        <v>194</v>
      </c>
      <c r="H383" s="218">
        <v>223.25</v>
      </c>
      <c r="I383" s="219"/>
      <c r="J383" s="220">
        <f>ROUND(I383*H383,2)</f>
        <v>0</v>
      </c>
      <c r="K383" s="221"/>
      <c r="L383" s="45"/>
      <c r="M383" s="222" t="s">
        <v>1</v>
      </c>
      <c r="N383" s="223" t="s">
        <v>41</v>
      </c>
      <c r="O383" s="92"/>
      <c r="P383" s="224">
        <f>O383*H383</f>
        <v>0</v>
      </c>
      <c r="Q383" s="224">
        <v>0</v>
      </c>
      <c r="R383" s="224">
        <f>Q383*H383</f>
        <v>0</v>
      </c>
      <c r="S383" s="224">
        <v>0.00191</v>
      </c>
      <c r="T383" s="225">
        <f>S383*H383</f>
        <v>0.42640749999999999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209</v>
      </c>
      <c r="AT383" s="226" t="s">
        <v>136</v>
      </c>
      <c r="AU383" s="226" t="s">
        <v>88</v>
      </c>
      <c r="AY383" s="18" t="s">
        <v>133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81</v>
      </c>
      <c r="BK383" s="227">
        <f>ROUND(I383*H383,2)</f>
        <v>0</v>
      </c>
      <c r="BL383" s="18" t="s">
        <v>209</v>
      </c>
      <c r="BM383" s="226" t="s">
        <v>495</v>
      </c>
    </row>
    <row r="384" s="2" customFormat="1">
      <c r="A384" s="39"/>
      <c r="B384" s="40"/>
      <c r="C384" s="41"/>
      <c r="D384" s="228" t="s">
        <v>141</v>
      </c>
      <c r="E384" s="41"/>
      <c r="F384" s="229" t="s">
        <v>494</v>
      </c>
      <c r="G384" s="41"/>
      <c r="H384" s="41"/>
      <c r="I384" s="230"/>
      <c r="J384" s="41"/>
      <c r="K384" s="41"/>
      <c r="L384" s="45"/>
      <c r="M384" s="231"/>
      <c r="N384" s="232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141</v>
      </c>
      <c r="AU384" s="18" t="s">
        <v>88</v>
      </c>
    </row>
    <row r="385" s="13" customFormat="1">
      <c r="A385" s="13"/>
      <c r="B385" s="233"/>
      <c r="C385" s="234"/>
      <c r="D385" s="228" t="s">
        <v>142</v>
      </c>
      <c r="E385" s="235" t="s">
        <v>1</v>
      </c>
      <c r="F385" s="236" t="s">
        <v>496</v>
      </c>
      <c r="G385" s="234"/>
      <c r="H385" s="237">
        <v>15.68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142</v>
      </c>
      <c r="AU385" s="243" t="s">
        <v>88</v>
      </c>
      <c r="AV385" s="13" t="s">
        <v>88</v>
      </c>
      <c r="AW385" s="13" t="s">
        <v>33</v>
      </c>
      <c r="AX385" s="13" t="s">
        <v>76</v>
      </c>
      <c r="AY385" s="243" t="s">
        <v>133</v>
      </c>
    </row>
    <row r="386" s="13" customFormat="1">
      <c r="A386" s="13"/>
      <c r="B386" s="233"/>
      <c r="C386" s="234"/>
      <c r="D386" s="228" t="s">
        <v>142</v>
      </c>
      <c r="E386" s="235" t="s">
        <v>1</v>
      </c>
      <c r="F386" s="236" t="s">
        <v>497</v>
      </c>
      <c r="G386" s="234"/>
      <c r="H386" s="237">
        <v>49.020000000000003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142</v>
      </c>
      <c r="AU386" s="243" t="s">
        <v>88</v>
      </c>
      <c r="AV386" s="13" t="s">
        <v>88</v>
      </c>
      <c r="AW386" s="13" t="s">
        <v>33</v>
      </c>
      <c r="AX386" s="13" t="s">
        <v>76</v>
      </c>
      <c r="AY386" s="243" t="s">
        <v>133</v>
      </c>
    </row>
    <row r="387" s="13" customFormat="1">
      <c r="A387" s="13"/>
      <c r="B387" s="233"/>
      <c r="C387" s="234"/>
      <c r="D387" s="228" t="s">
        <v>142</v>
      </c>
      <c r="E387" s="235" t="s">
        <v>1</v>
      </c>
      <c r="F387" s="236" t="s">
        <v>498</v>
      </c>
      <c r="G387" s="234"/>
      <c r="H387" s="237">
        <v>158.55000000000001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142</v>
      </c>
      <c r="AU387" s="243" t="s">
        <v>88</v>
      </c>
      <c r="AV387" s="13" t="s">
        <v>88</v>
      </c>
      <c r="AW387" s="13" t="s">
        <v>33</v>
      </c>
      <c r="AX387" s="13" t="s">
        <v>76</v>
      </c>
      <c r="AY387" s="243" t="s">
        <v>133</v>
      </c>
    </row>
    <row r="388" s="14" customFormat="1">
      <c r="A388" s="14"/>
      <c r="B388" s="244"/>
      <c r="C388" s="245"/>
      <c r="D388" s="228" t="s">
        <v>142</v>
      </c>
      <c r="E388" s="246" t="s">
        <v>1</v>
      </c>
      <c r="F388" s="247" t="s">
        <v>175</v>
      </c>
      <c r="G388" s="245"/>
      <c r="H388" s="248">
        <v>223.25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142</v>
      </c>
      <c r="AU388" s="254" t="s">
        <v>88</v>
      </c>
      <c r="AV388" s="14" t="s">
        <v>139</v>
      </c>
      <c r="AW388" s="14" t="s">
        <v>33</v>
      </c>
      <c r="AX388" s="14" t="s">
        <v>81</v>
      </c>
      <c r="AY388" s="254" t="s">
        <v>133</v>
      </c>
    </row>
    <row r="389" s="2" customFormat="1" ht="33" customHeight="1">
      <c r="A389" s="39"/>
      <c r="B389" s="40"/>
      <c r="C389" s="214" t="s">
        <v>499</v>
      </c>
      <c r="D389" s="214" t="s">
        <v>136</v>
      </c>
      <c r="E389" s="215" t="s">
        <v>500</v>
      </c>
      <c r="F389" s="216" t="s">
        <v>501</v>
      </c>
      <c r="G389" s="217" t="s">
        <v>194</v>
      </c>
      <c r="H389" s="218">
        <v>80.010000000000005</v>
      </c>
      <c r="I389" s="219"/>
      <c r="J389" s="220">
        <f>ROUND(I389*H389,2)</f>
        <v>0</v>
      </c>
      <c r="K389" s="221"/>
      <c r="L389" s="45"/>
      <c r="M389" s="222" t="s">
        <v>1</v>
      </c>
      <c r="N389" s="223" t="s">
        <v>41</v>
      </c>
      <c r="O389" s="92"/>
      <c r="P389" s="224">
        <f>O389*H389</f>
        <v>0</v>
      </c>
      <c r="Q389" s="224">
        <v>0.0011525000000000001</v>
      </c>
      <c r="R389" s="224">
        <f>Q389*H389</f>
        <v>0.092211525000000016</v>
      </c>
      <c r="S389" s="224">
        <v>0</v>
      </c>
      <c r="T389" s="22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6" t="s">
        <v>209</v>
      </c>
      <c r="AT389" s="226" t="s">
        <v>136</v>
      </c>
      <c r="AU389" s="226" t="s">
        <v>88</v>
      </c>
      <c r="AY389" s="18" t="s">
        <v>133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8" t="s">
        <v>81</v>
      </c>
      <c r="BK389" s="227">
        <f>ROUND(I389*H389,2)</f>
        <v>0</v>
      </c>
      <c r="BL389" s="18" t="s">
        <v>209</v>
      </c>
      <c r="BM389" s="226" t="s">
        <v>502</v>
      </c>
    </row>
    <row r="390" s="2" customFormat="1">
      <c r="A390" s="39"/>
      <c r="B390" s="40"/>
      <c r="C390" s="41"/>
      <c r="D390" s="228" t="s">
        <v>141</v>
      </c>
      <c r="E390" s="41"/>
      <c r="F390" s="229" t="s">
        <v>501</v>
      </c>
      <c r="G390" s="41"/>
      <c r="H390" s="41"/>
      <c r="I390" s="230"/>
      <c r="J390" s="41"/>
      <c r="K390" s="41"/>
      <c r="L390" s="45"/>
      <c r="M390" s="231"/>
      <c r="N390" s="232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141</v>
      </c>
      <c r="AU390" s="18" t="s">
        <v>88</v>
      </c>
    </row>
    <row r="391" s="2" customFormat="1" ht="33" customHeight="1">
      <c r="A391" s="39"/>
      <c r="B391" s="40"/>
      <c r="C391" s="214" t="s">
        <v>503</v>
      </c>
      <c r="D391" s="214" t="s">
        <v>136</v>
      </c>
      <c r="E391" s="215" t="s">
        <v>504</v>
      </c>
      <c r="F391" s="216" t="s">
        <v>505</v>
      </c>
      <c r="G391" s="217" t="s">
        <v>194</v>
      </c>
      <c r="H391" s="218">
        <v>143.24000000000001</v>
      </c>
      <c r="I391" s="219"/>
      <c r="J391" s="220">
        <f>ROUND(I391*H391,2)</f>
        <v>0</v>
      </c>
      <c r="K391" s="221"/>
      <c r="L391" s="45"/>
      <c r="M391" s="222" t="s">
        <v>1</v>
      </c>
      <c r="N391" s="223" t="s">
        <v>41</v>
      </c>
      <c r="O391" s="92"/>
      <c r="P391" s="224">
        <f>O391*H391</f>
        <v>0</v>
      </c>
      <c r="Q391" s="224">
        <v>0.00152395</v>
      </c>
      <c r="R391" s="224">
        <f>Q391*H391</f>
        <v>0.21829059800000003</v>
      </c>
      <c r="S391" s="224">
        <v>0</v>
      </c>
      <c r="T391" s="22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6" t="s">
        <v>209</v>
      </c>
      <c r="AT391" s="226" t="s">
        <v>136</v>
      </c>
      <c r="AU391" s="226" t="s">
        <v>88</v>
      </c>
      <c r="AY391" s="18" t="s">
        <v>133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8" t="s">
        <v>81</v>
      </c>
      <c r="BK391" s="227">
        <f>ROUND(I391*H391,2)</f>
        <v>0</v>
      </c>
      <c r="BL391" s="18" t="s">
        <v>209</v>
      </c>
      <c r="BM391" s="226" t="s">
        <v>506</v>
      </c>
    </row>
    <row r="392" s="2" customFormat="1">
      <c r="A392" s="39"/>
      <c r="B392" s="40"/>
      <c r="C392" s="41"/>
      <c r="D392" s="228" t="s">
        <v>141</v>
      </c>
      <c r="E392" s="41"/>
      <c r="F392" s="229" t="s">
        <v>505</v>
      </c>
      <c r="G392" s="41"/>
      <c r="H392" s="41"/>
      <c r="I392" s="230"/>
      <c r="J392" s="41"/>
      <c r="K392" s="41"/>
      <c r="L392" s="45"/>
      <c r="M392" s="231"/>
      <c r="N392" s="232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141</v>
      </c>
      <c r="AU392" s="18" t="s">
        <v>88</v>
      </c>
    </row>
    <row r="393" s="2" customFormat="1" ht="33" customHeight="1">
      <c r="A393" s="39"/>
      <c r="B393" s="40"/>
      <c r="C393" s="214" t="s">
        <v>507</v>
      </c>
      <c r="D393" s="214" t="s">
        <v>136</v>
      </c>
      <c r="E393" s="215" t="s">
        <v>508</v>
      </c>
      <c r="F393" s="216" t="s">
        <v>509</v>
      </c>
      <c r="G393" s="217" t="s">
        <v>401</v>
      </c>
      <c r="H393" s="218">
        <v>32</v>
      </c>
      <c r="I393" s="219"/>
      <c r="J393" s="220">
        <f>ROUND(I393*H393,2)</f>
        <v>0</v>
      </c>
      <c r="K393" s="221"/>
      <c r="L393" s="45"/>
      <c r="M393" s="222" t="s">
        <v>1</v>
      </c>
      <c r="N393" s="223" t="s">
        <v>41</v>
      </c>
      <c r="O393" s="92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6" t="s">
        <v>209</v>
      </c>
      <c r="AT393" s="226" t="s">
        <v>136</v>
      </c>
      <c r="AU393" s="226" t="s">
        <v>88</v>
      </c>
      <c r="AY393" s="18" t="s">
        <v>133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8" t="s">
        <v>81</v>
      </c>
      <c r="BK393" s="227">
        <f>ROUND(I393*H393,2)</f>
        <v>0</v>
      </c>
      <c r="BL393" s="18" t="s">
        <v>209</v>
      </c>
      <c r="BM393" s="226" t="s">
        <v>510</v>
      </c>
    </row>
    <row r="394" s="2" customFormat="1">
      <c r="A394" s="39"/>
      <c r="B394" s="40"/>
      <c r="C394" s="41"/>
      <c r="D394" s="228" t="s">
        <v>141</v>
      </c>
      <c r="E394" s="41"/>
      <c r="F394" s="229" t="s">
        <v>509</v>
      </c>
      <c r="G394" s="41"/>
      <c r="H394" s="41"/>
      <c r="I394" s="230"/>
      <c r="J394" s="41"/>
      <c r="K394" s="41"/>
      <c r="L394" s="45"/>
      <c r="M394" s="231"/>
      <c r="N394" s="232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141</v>
      </c>
      <c r="AU394" s="18" t="s">
        <v>88</v>
      </c>
    </row>
    <row r="395" s="2" customFormat="1" ht="24.15" customHeight="1">
      <c r="A395" s="39"/>
      <c r="B395" s="40"/>
      <c r="C395" s="214" t="s">
        <v>511</v>
      </c>
      <c r="D395" s="214" t="s">
        <v>136</v>
      </c>
      <c r="E395" s="215" t="s">
        <v>512</v>
      </c>
      <c r="F395" s="216" t="s">
        <v>513</v>
      </c>
      <c r="G395" s="217" t="s">
        <v>410</v>
      </c>
      <c r="H395" s="287"/>
      <c r="I395" s="219"/>
      <c r="J395" s="220">
        <f>ROUND(I395*H395,2)</f>
        <v>0</v>
      </c>
      <c r="K395" s="221"/>
      <c r="L395" s="45"/>
      <c r="M395" s="222" t="s">
        <v>1</v>
      </c>
      <c r="N395" s="223" t="s">
        <v>41</v>
      </c>
      <c r="O395" s="92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6" t="s">
        <v>209</v>
      </c>
      <c r="AT395" s="226" t="s">
        <v>136</v>
      </c>
      <c r="AU395" s="226" t="s">
        <v>88</v>
      </c>
      <c r="AY395" s="18" t="s">
        <v>133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8" t="s">
        <v>81</v>
      </c>
      <c r="BK395" s="227">
        <f>ROUND(I395*H395,2)</f>
        <v>0</v>
      </c>
      <c r="BL395" s="18" t="s">
        <v>209</v>
      </c>
      <c r="BM395" s="226" t="s">
        <v>514</v>
      </c>
    </row>
    <row r="396" s="2" customFormat="1">
      <c r="A396" s="39"/>
      <c r="B396" s="40"/>
      <c r="C396" s="41"/>
      <c r="D396" s="228" t="s">
        <v>141</v>
      </c>
      <c r="E396" s="41"/>
      <c r="F396" s="229" t="s">
        <v>513</v>
      </c>
      <c r="G396" s="41"/>
      <c r="H396" s="41"/>
      <c r="I396" s="230"/>
      <c r="J396" s="41"/>
      <c r="K396" s="41"/>
      <c r="L396" s="45"/>
      <c r="M396" s="231"/>
      <c r="N396" s="232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141</v>
      </c>
      <c r="AU396" s="18" t="s">
        <v>88</v>
      </c>
    </row>
    <row r="397" s="12" customFormat="1" ht="22.8" customHeight="1">
      <c r="A397" s="12"/>
      <c r="B397" s="198"/>
      <c r="C397" s="199"/>
      <c r="D397" s="200" t="s">
        <v>75</v>
      </c>
      <c r="E397" s="212" t="s">
        <v>515</v>
      </c>
      <c r="F397" s="212" t="s">
        <v>516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SUM(P398:P404)</f>
        <v>0</v>
      </c>
      <c r="Q397" s="206"/>
      <c r="R397" s="207">
        <f>SUM(R398:R404)</f>
        <v>0.095460399999999987</v>
      </c>
      <c r="S397" s="206"/>
      <c r="T397" s="208">
        <f>SUM(T398:T404)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88</v>
      </c>
      <c r="AT397" s="210" t="s">
        <v>75</v>
      </c>
      <c r="AU397" s="210" t="s">
        <v>81</v>
      </c>
      <c r="AY397" s="209" t="s">
        <v>133</v>
      </c>
      <c r="BK397" s="211">
        <f>SUM(BK398:BK404)</f>
        <v>0</v>
      </c>
    </row>
    <row r="398" s="2" customFormat="1" ht="16.5" customHeight="1">
      <c r="A398" s="39"/>
      <c r="B398" s="40"/>
      <c r="C398" s="214" t="s">
        <v>517</v>
      </c>
      <c r="D398" s="214" t="s">
        <v>136</v>
      </c>
      <c r="E398" s="215" t="s">
        <v>518</v>
      </c>
      <c r="F398" s="216" t="s">
        <v>519</v>
      </c>
      <c r="G398" s="217" t="s">
        <v>85</v>
      </c>
      <c r="H398" s="218">
        <v>681.86000000000001</v>
      </c>
      <c r="I398" s="219"/>
      <c r="J398" s="220">
        <f>ROUND(I398*H398,2)</f>
        <v>0</v>
      </c>
      <c r="K398" s="221"/>
      <c r="L398" s="45"/>
      <c r="M398" s="222" t="s">
        <v>1</v>
      </c>
      <c r="N398" s="223" t="s">
        <v>41</v>
      </c>
      <c r="O398" s="92"/>
      <c r="P398" s="224">
        <f>O398*H398</f>
        <v>0</v>
      </c>
      <c r="Q398" s="224">
        <v>0.00013999999999999999</v>
      </c>
      <c r="R398" s="224">
        <f>Q398*H398</f>
        <v>0.095460399999999987</v>
      </c>
      <c r="S398" s="224">
        <v>0</v>
      </c>
      <c r="T398" s="22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6" t="s">
        <v>209</v>
      </c>
      <c r="AT398" s="226" t="s">
        <v>136</v>
      </c>
      <c r="AU398" s="226" t="s">
        <v>88</v>
      </c>
      <c r="AY398" s="18" t="s">
        <v>133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81</v>
      </c>
      <c r="BK398" s="227">
        <f>ROUND(I398*H398,2)</f>
        <v>0</v>
      </c>
      <c r="BL398" s="18" t="s">
        <v>209</v>
      </c>
      <c r="BM398" s="226" t="s">
        <v>520</v>
      </c>
    </row>
    <row r="399" s="2" customFormat="1">
      <c r="A399" s="39"/>
      <c r="B399" s="40"/>
      <c r="C399" s="41"/>
      <c r="D399" s="228" t="s">
        <v>141</v>
      </c>
      <c r="E399" s="41"/>
      <c r="F399" s="229" t="s">
        <v>519</v>
      </c>
      <c r="G399" s="41"/>
      <c r="H399" s="41"/>
      <c r="I399" s="230"/>
      <c r="J399" s="41"/>
      <c r="K399" s="41"/>
      <c r="L399" s="45"/>
      <c r="M399" s="231"/>
      <c r="N399" s="232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141</v>
      </c>
      <c r="AU399" s="18" t="s">
        <v>88</v>
      </c>
    </row>
    <row r="400" s="13" customFormat="1">
      <c r="A400" s="13"/>
      <c r="B400" s="233"/>
      <c r="C400" s="234"/>
      <c r="D400" s="228" t="s">
        <v>142</v>
      </c>
      <c r="E400" s="235" t="s">
        <v>1</v>
      </c>
      <c r="F400" s="236" t="s">
        <v>171</v>
      </c>
      <c r="G400" s="234"/>
      <c r="H400" s="237">
        <v>25.48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142</v>
      </c>
      <c r="AU400" s="243" t="s">
        <v>88</v>
      </c>
      <c r="AV400" s="13" t="s">
        <v>88</v>
      </c>
      <c r="AW400" s="13" t="s">
        <v>33</v>
      </c>
      <c r="AX400" s="13" t="s">
        <v>76</v>
      </c>
      <c r="AY400" s="243" t="s">
        <v>133</v>
      </c>
    </row>
    <row r="401" s="13" customFormat="1">
      <c r="A401" s="13"/>
      <c r="B401" s="233"/>
      <c r="C401" s="234"/>
      <c r="D401" s="228" t="s">
        <v>142</v>
      </c>
      <c r="E401" s="235" t="s">
        <v>1</v>
      </c>
      <c r="F401" s="236" t="s">
        <v>172</v>
      </c>
      <c r="G401" s="234"/>
      <c r="H401" s="237">
        <v>103.2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142</v>
      </c>
      <c r="AU401" s="243" t="s">
        <v>88</v>
      </c>
      <c r="AV401" s="13" t="s">
        <v>88</v>
      </c>
      <c r="AW401" s="13" t="s">
        <v>33</v>
      </c>
      <c r="AX401" s="13" t="s">
        <v>76</v>
      </c>
      <c r="AY401" s="243" t="s">
        <v>133</v>
      </c>
    </row>
    <row r="402" s="13" customFormat="1">
      <c r="A402" s="13"/>
      <c r="B402" s="233"/>
      <c r="C402" s="234"/>
      <c r="D402" s="228" t="s">
        <v>142</v>
      </c>
      <c r="E402" s="235" t="s">
        <v>1</v>
      </c>
      <c r="F402" s="236" t="s">
        <v>173</v>
      </c>
      <c r="G402" s="234"/>
      <c r="H402" s="237">
        <v>562.72000000000003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142</v>
      </c>
      <c r="AU402" s="243" t="s">
        <v>88</v>
      </c>
      <c r="AV402" s="13" t="s">
        <v>88</v>
      </c>
      <c r="AW402" s="13" t="s">
        <v>33</v>
      </c>
      <c r="AX402" s="13" t="s">
        <v>76</v>
      </c>
      <c r="AY402" s="243" t="s">
        <v>133</v>
      </c>
    </row>
    <row r="403" s="13" customFormat="1">
      <c r="A403" s="13"/>
      <c r="B403" s="233"/>
      <c r="C403" s="234"/>
      <c r="D403" s="228" t="s">
        <v>142</v>
      </c>
      <c r="E403" s="235" t="s">
        <v>1</v>
      </c>
      <c r="F403" s="236" t="s">
        <v>174</v>
      </c>
      <c r="G403" s="234"/>
      <c r="H403" s="237">
        <v>-9.5399999999999991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142</v>
      </c>
      <c r="AU403" s="243" t="s">
        <v>88</v>
      </c>
      <c r="AV403" s="13" t="s">
        <v>88</v>
      </c>
      <c r="AW403" s="13" t="s">
        <v>33</v>
      </c>
      <c r="AX403" s="13" t="s">
        <v>76</v>
      </c>
      <c r="AY403" s="243" t="s">
        <v>133</v>
      </c>
    </row>
    <row r="404" s="14" customFormat="1">
      <c r="A404" s="14"/>
      <c r="B404" s="244"/>
      <c r="C404" s="245"/>
      <c r="D404" s="228" t="s">
        <v>142</v>
      </c>
      <c r="E404" s="246" t="s">
        <v>1</v>
      </c>
      <c r="F404" s="247" t="s">
        <v>175</v>
      </c>
      <c r="G404" s="245"/>
      <c r="H404" s="248">
        <v>681.86000000000001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142</v>
      </c>
      <c r="AU404" s="254" t="s">
        <v>88</v>
      </c>
      <c r="AV404" s="14" t="s">
        <v>139</v>
      </c>
      <c r="AW404" s="14" t="s">
        <v>33</v>
      </c>
      <c r="AX404" s="14" t="s">
        <v>81</v>
      </c>
      <c r="AY404" s="254" t="s">
        <v>133</v>
      </c>
    </row>
    <row r="405" s="12" customFormat="1" ht="22.8" customHeight="1">
      <c r="A405" s="12"/>
      <c r="B405" s="198"/>
      <c r="C405" s="199"/>
      <c r="D405" s="200" t="s">
        <v>75</v>
      </c>
      <c r="E405" s="212" t="s">
        <v>521</v>
      </c>
      <c r="F405" s="212" t="s">
        <v>522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SUM(P406:P419)</f>
        <v>0</v>
      </c>
      <c r="Q405" s="206"/>
      <c r="R405" s="207">
        <f>SUM(R406:R419)</f>
        <v>0.00052999999999999998</v>
      </c>
      <c r="S405" s="206"/>
      <c r="T405" s="208">
        <f>SUM(T406:T419)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88</v>
      </c>
      <c r="AT405" s="210" t="s">
        <v>75</v>
      </c>
      <c r="AU405" s="210" t="s">
        <v>81</v>
      </c>
      <c r="AY405" s="209" t="s">
        <v>133</v>
      </c>
      <c r="BK405" s="211">
        <f>SUM(BK406:BK419)</f>
        <v>0</v>
      </c>
    </row>
    <row r="406" s="2" customFormat="1" ht="33" customHeight="1">
      <c r="A406" s="39"/>
      <c r="B406" s="40"/>
      <c r="C406" s="214" t="s">
        <v>523</v>
      </c>
      <c r="D406" s="214" t="s">
        <v>136</v>
      </c>
      <c r="E406" s="215" t="s">
        <v>524</v>
      </c>
      <c r="F406" s="216" t="s">
        <v>525</v>
      </c>
      <c r="G406" s="217" t="s">
        <v>387</v>
      </c>
      <c r="H406" s="218">
        <v>1</v>
      </c>
      <c r="I406" s="219"/>
      <c r="J406" s="220">
        <f>ROUND(I406*H406,2)</f>
        <v>0</v>
      </c>
      <c r="K406" s="221"/>
      <c r="L406" s="45"/>
      <c r="M406" s="222" t="s">
        <v>1</v>
      </c>
      <c r="N406" s="223" t="s">
        <v>41</v>
      </c>
      <c r="O406" s="92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6" t="s">
        <v>209</v>
      </c>
      <c r="AT406" s="226" t="s">
        <v>136</v>
      </c>
      <c r="AU406" s="226" t="s">
        <v>88</v>
      </c>
      <c r="AY406" s="18" t="s">
        <v>133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8" t="s">
        <v>81</v>
      </c>
      <c r="BK406" s="227">
        <f>ROUND(I406*H406,2)</f>
        <v>0</v>
      </c>
      <c r="BL406" s="18" t="s">
        <v>209</v>
      </c>
      <c r="BM406" s="226" t="s">
        <v>526</v>
      </c>
    </row>
    <row r="407" s="2" customFormat="1">
      <c r="A407" s="39"/>
      <c r="B407" s="40"/>
      <c r="C407" s="41"/>
      <c r="D407" s="228" t="s">
        <v>141</v>
      </c>
      <c r="E407" s="41"/>
      <c r="F407" s="229" t="s">
        <v>525</v>
      </c>
      <c r="G407" s="41"/>
      <c r="H407" s="41"/>
      <c r="I407" s="230"/>
      <c r="J407" s="41"/>
      <c r="K407" s="41"/>
      <c r="L407" s="45"/>
      <c r="M407" s="231"/>
      <c r="N407" s="232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141</v>
      </c>
      <c r="AU407" s="18" t="s">
        <v>88</v>
      </c>
    </row>
    <row r="408" s="2" customFormat="1" ht="33" customHeight="1">
      <c r="A408" s="39"/>
      <c r="B408" s="40"/>
      <c r="C408" s="276" t="s">
        <v>527</v>
      </c>
      <c r="D408" s="276" t="s">
        <v>240</v>
      </c>
      <c r="E408" s="277" t="s">
        <v>528</v>
      </c>
      <c r="F408" s="278" t="s">
        <v>529</v>
      </c>
      <c r="G408" s="279" t="s">
        <v>387</v>
      </c>
      <c r="H408" s="280">
        <v>1</v>
      </c>
      <c r="I408" s="281"/>
      <c r="J408" s="282">
        <f>ROUND(I408*H408,2)</f>
        <v>0</v>
      </c>
      <c r="K408" s="283"/>
      <c r="L408" s="284"/>
      <c r="M408" s="285" t="s">
        <v>1</v>
      </c>
      <c r="N408" s="286" t="s">
        <v>41</v>
      </c>
      <c r="O408" s="92"/>
      <c r="P408" s="224">
        <f>O408*H408</f>
        <v>0</v>
      </c>
      <c r="Q408" s="224">
        <v>0.00038000000000000002</v>
      </c>
      <c r="R408" s="224">
        <f>Q408*H408</f>
        <v>0.00038000000000000002</v>
      </c>
      <c r="S408" s="224">
        <v>0</v>
      </c>
      <c r="T408" s="22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6" t="s">
        <v>244</v>
      </c>
      <c r="AT408" s="226" t="s">
        <v>240</v>
      </c>
      <c r="AU408" s="226" t="s">
        <v>88</v>
      </c>
      <c r="AY408" s="18" t="s">
        <v>133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8" t="s">
        <v>81</v>
      </c>
      <c r="BK408" s="227">
        <f>ROUND(I408*H408,2)</f>
        <v>0</v>
      </c>
      <c r="BL408" s="18" t="s">
        <v>209</v>
      </c>
      <c r="BM408" s="226" t="s">
        <v>530</v>
      </c>
    </row>
    <row r="409" s="2" customFormat="1">
      <c r="A409" s="39"/>
      <c r="B409" s="40"/>
      <c r="C409" s="41"/>
      <c r="D409" s="228" t="s">
        <v>141</v>
      </c>
      <c r="E409" s="41"/>
      <c r="F409" s="229" t="s">
        <v>529</v>
      </c>
      <c r="G409" s="41"/>
      <c r="H409" s="41"/>
      <c r="I409" s="230"/>
      <c r="J409" s="41"/>
      <c r="K409" s="41"/>
      <c r="L409" s="45"/>
      <c r="M409" s="231"/>
      <c r="N409" s="232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141</v>
      </c>
      <c r="AU409" s="18" t="s">
        <v>88</v>
      </c>
    </row>
    <row r="410" s="2" customFormat="1" ht="37.8" customHeight="1">
      <c r="A410" s="39"/>
      <c r="B410" s="40"/>
      <c r="C410" s="214" t="s">
        <v>531</v>
      </c>
      <c r="D410" s="214" t="s">
        <v>136</v>
      </c>
      <c r="E410" s="215" t="s">
        <v>532</v>
      </c>
      <c r="F410" s="216" t="s">
        <v>533</v>
      </c>
      <c r="G410" s="217" t="s">
        <v>534</v>
      </c>
      <c r="H410" s="218">
        <v>1</v>
      </c>
      <c r="I410" s="219"/>
      <c r="J410" s="220">
        <f>ROUND(I410*H410,2)</f>
        <v>0</v>
      </c>
      <c r="K410" s="221"/>
      <c r="L410" s="45"/>
      <c r="M410" s="222" t="s">
        <v>1</v>
      </c>
      <c r="N410" s="223" t="s">
        <v>41</v>
      </c>
      <c r="O410" s="92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6" t="s">
        <v>209</v>
      </c>
      <c r="AT410" s="226" t="s">
        <v>136</v>
      </c>
      <c r="AU410" s="226" t="s">
        <v>88</v>
      </c>
      <c r="AY410" s="18" t="s">
        <v>133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8" t="s">
        <v>81</v>
      </c>
      <c r="BK410" s="227">
        <f>ROUND(I410*H410,2)</f>
        <v>0</v>
      </c>
      <c r="BL410" s="18" t="s">
        <v>209</v>
      </c>
      <c r="BM410" s="226" t="s">
        <v>535</v>
      </c>
    </row>
    <row r="411" s="2" customFormat="1">
      <c r="A411" s="39"/>
      <c r="B411" s="40"/>
      <c r="C411" s="41"/>
      <c r="D411" s="228" t="s">
        <v>141</v>
      </c>
      <c r="E411" s="41"/>
      <c r="F411" s="229" t="s">
        <v>533</v>
      </c>
      <c r="G411" s="41"/>
      <c r="H411" s="41"/>
      <c r="I411" s="230"/>
      <c r="J411" s="41"/>
      <c r="K411" s="41"/>
      <c r="L411" s="45"/>
      <c r="M411" s="231"/>
      <c r="N411" s="232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141</v>
      </c>
      <c r="AU411" s="18" t="s">
        <v>88</v>
      </c>
    </row>
    <row r="412" s="2" customFormat="1" ht="16.5" customHeight="1">
      <c r="A412" s="39"/>
      <c r="B412" s="40"/>
      <c r="C412" s="276" t="s">
        <v>536</v>
      </c>
      <c r="D412" s="276" t="s">
        <v>240</v>
      </c>
      <c r="E412" s="277" t="s">
        <v>537</v>
      </c>
      <c r="F412" s="278" t="s">
        <v>538</v>
      </c>
      <c r="G412" s="279" t="s">
        <v>534</v>
      </c>
      <c r="H412" s="280">
        <v>1</v>
      </c>
      <c r="I412" s="281"/>
      <c r="J412" s="282">
        <f>ROUND(I412*H412,2)</f>
        <v>0</v>
      </c>
      <c r="K412" s="283"/>
      <c r="L412" s="284"/>
      <c r="M412" s="285" t="s">
        <v>1</v>
      </c>
      <c r="N412" s="286" t="s">
        <v>41</v>
      </c>
      <c r="O412" s="92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6" t="s">
        <v>244</v>
      </c>
      <c r="AT412" s="226" t="s">
        <v>240</v>
      </c>
      <c r="AU412" s="226" t="s">
        <v>88</v>
      </c>
      <c r="AY412" s="18" t="s">
        <v>133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8" t="s">
        <v>81</v>
      </c>
      <c r="BK412" s="227">
        <f>ROUND(I412*H412,2)</f>
        <v>0</v>
      </c>
      <c r="BL412" s="18" t="s">
        <v>209</v>
      </c>
      <c r="BM412" s="226" t="s">
        <v>539</v>
      </c>
    </row>
    <row r="413" s="2" customFormat="1">
      <c r="A413" s="39"/>
      <c r="B413" s="40"/>
      <c r="C413" s="41"/>
      <c r="D413" s="228" t="s">
        <v>141</v>
      </c>
      <c r="E413" s="41"/>
      <c r="F413" s="229" t="s">
        <v>538</v>
      </c>
      <c r="G413" s="41"/>
      <c r="H413" s="41"/>
      <c r="I413" s="230"/>
      <c r="J413" s="41"/>
      <c r="K413" s="41"/>
      <c r="L413" s="45"/>
      <c r="M413" s="231"/>
      <c r="N413" s="232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141</v>
      </c>
      <c r="AU413" s="18" t="s">
        <v>88</v>
      </c>
    </row>
    <row r="414" s="2" customFormat="1" ht="24.15" customHeight="1">
      <c r="A414" s="39"/>
      <c r="B414" s="40"/>
      <c r="C414" s="214" t="s">
        <v>540</v>
      </c>
      <c r="D414" s="214" t="s">
        <v>136</v>
      </c>
      <c r="E414" s="215" t="s">
        <v>541</v>
      </c>
      <c r="F414" s="216" t="s">
        <v>542</v>
      </c>
      <c r="G414" s="217" t="s">
        <v>387</v>
      </c>
      <c r="H414" s="218">
        <v>1</v>
      </c>
      <c r="I414" s="219"/>
      <c r="J414" s="220">
        <f>ROUND(I414*H414,2)</f>
        <v>0</v>
      </c>
      <c r="K414" s="221"/>
      <c r="L414" s="45"/>
      <c r="M414" s="222" t="s">
        <v>1</v>
      </c>
      <c r="N414" s="223" t="s">
        <v>41</v>
      </c>
      <c r="O414" s="92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209</v>
      </c>
      <c r="AT414" s="226" t="s">
        <v>136</v>
      </c>
      <c r="AU414" s="226" t="s">
        <v>88</v>
      </c>
      <c r="AY414" s="18" t="s">
        <v>133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81</v>
      </c>
      <c r="BK414" s="227">
        <f>ROUND(I414*H414,2)</f>
        <v>0</v>
      </c>
      <c r="BL414" s="18" t="s">
        <v>209</v>
      </c>
      <c r="BM414" s="226" t="s">
        <v>543</v>
      </c>
    </row>
    <row r="415" s="2" customFormat="1">
      <c r="A415" s="39"/>
      <c r="B415" s="40"/>
      <c r="C415" s="41"/>
      <c r="D415" s="228" t="s">
        <v>141</v>
      </c>
      <c r="E415" s="41"/>
      <c r="F415" s="229" t="s">
        <v>542</v>
      </c>
      <c r="G415" s="41"/>
      <c r="H415" s="41"/>
      <c r="I415" s="230"/>
      <c r="J415" s="41"/>
      <c r="K415" s="41"/>
      <c r="L415" s="45"/>
      <c r="M415" s="231"/>
      <c r="N415" s="232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141</v>
      </c>
      <c r="AU415" s="18" t="s">
        <v>88</v>
      </c>
    </row>
    <row r="416" s="2" customFormat="1" ht="33" customHeight="1">
      <c r="A416" s="39"/>
      <c r="B416" s="40"/>
      <c r="C416" s="276" t="s">
        <v>544</v>
      </c>
      <c r="D416" s="276" t="s">
        <v>240</v>
      </c>
      <c r="E416" s="277" t="s">
        <v>545</v>
      </c>
      <c r="F416" s="278" t="s">
        <v>546</v>
      </c>
      <c r="G416" s="279" t="s">
        <v>387</v>
      </c>
      <c r="H416" s="280">
        <v>1</v>
      </c>
      <c r="I416" s="281"/>
      <c r="J416" s="282">
        <f>ROUND(I416*H416,2)</f>
        <v>0</v>
      </c>
      <c r="K416" s="283"/>
      <c r="L416" s="284"/>
      <c r="M416" s="285" t="s">
        <v>1</v>
      </c>
      <c r="N416" s="286" t="s">
        <v>41</v>
      </c>
      <c r="O416" s="92"/>
      <c r="P416" s="224">
        <f>O416*H416</f>
        <v>0</v>
      </c>
      <c r="Q416" s="224">
        <v>0.00014999999999999999</v>
      </c>
      <c r="R416" s="224">
        <f>Q416*H416</f>
        <v>0.00014999999999999999</v>
      </c>
      <c r="S416" s="224">
        <v>0</v>
      </c>
      <c r="T416" s="22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6" t="s">
        <v>244</v>
      </c>
      <c r="AT416" s="226" t="s">
        <v>240</v>
      </c>
      <c r="AU416" s="226" t="s">
        <v>88</v>
      </c>
      <c r="AY416" s="18" t="s">
        <v>133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8" t="s">
        <v>81</v>
      </c>
      <c r="BK416" s="227">
        <f>ROUND(I416*H416,2)</f>
        <v>0</v>
      </c>
      <c r="BL416" s="18" t="s">
        <v>209</v>
      </c>
      <c r="BM416" s="226" t="s">
        <v>547</v>
      </c>
    </row>
    <row r="417" s="2" customFormat="1">
      <c r="A417" s="39"/>
      <c r="B417" s="40"/>
      <c r="C417" s="41"/>
      <c r="D417" s="228" t="s">
        <v>141</v>
      </c>
      <c r="E417" s="41"/>
      <c r="F417" s="229" t="s">
        <v>546</v>
      </c>
      <c r="G417" s="41"/>
      <c r="H417" s="41"/>
      <c r="I417" s="230"/>
      <c r="J417" s="41"/>
      <c r="K417" s="41"/>
      <c r="L417" s="45"/>
      <c r="M417" s="231"/>
      <c r="N417" s="232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141</v>
      </c>
      <c r="AU417" s="18" t="s">
        <v>88</v>
      </c>
    </row>
    <row r="418" s="2" customFormat="1" ht="24.15" customHeight="1">
      <c r="A418" s="39"/>
      <c r="B418" s="40"/>
      <c r="C418" s="214" t="s">
        <v>548</v>
      </c>
      <c r="D418" s="214" t="s">
        <v>136</v>
      </c>
      <c r="E418" s="215" t="s">
        <v>549</v>
      </c>
      <c r="F418" s="216" t="s">
        <v>550</v>
      </c>
      <c r="G418" s="217" t="s">
        <v>387</v>
      </c>
      <c r="H418" s="218">
        <v>1</v>
      </c>
      <c r="I418" s="219"/>
      <c r="J418" s="220">
        <f>ROUND(I418*H418,2)</f>
        <v>0</v>
      </c>
      <c r="K418" s="221"/>
      <c r="L418" s="45"/>
      <c r="M418" s="222" t="s">
        <v>1</v>
      </c>
      <c r="N418" s="223" t="s">
        <v>41</v>
      </c>
      <c r="O418" s="92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6" t="s">
        <v>209</v>
      </c>
      <c r="AT418" s="226" t="s">
        <v>136</v>
      </c>
      <c r="AU418" s="226" t="s">
        <v>88</v>
      </c>
      <c r="AY418" s="18" t="s">
        <v>133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8" t="s">
        <v>81</v>
      </c>
      <c r="BK418" s="227">
        <f>ROUND(I418*H418,2)</f>
        <v>0</v>
      </c>
      <c r="BL418" s="18" t="s">
        <v>209</v>
      </c>
      <c r="BM418" s="226" t="s">
        <v>551</v>
      </c>
    </row>
    <row r="419" s="2" customFormat="1">
      <c r="A419" s="39"/>
      <c r="B419" s="40"/>
      <c r="C419" s="41"/>
      <c r="D419" s="228" t="s">
        <v>141</v>
      </c>
      <c r="E419" s="41"/>
      <c r="F419" s="229" t="s">
        <v>550</v>
      </c>
      <c r="G419" s="41"/>
      <c r="H419" s="41"/>
      <c r="I419" s="230"/>
      <c r="J419" s="41"/>
      <c r="K419" s="41"/>
      <c r="L419" s="45"/>
      <c r="M419" s="231"/>
      <c r="N419" s="232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141</v>
      </c>
      <c r="AU419" s="18" t="s">
        <v>88</v>
      </c>
    </row>
    <row r="420" s="12" customFormat="1" ht="25.92" customHeight="1">
      <c r="A420" s="12"/>
      <c r="B420" s="198"/>
      <c r="C420" s="199"/>
      <c r="D420" s="200" t="s">
        <v>75</v>
      </c>
      <c r="E420" s="201" t="s">
        <v>552</v>
      </c>
      <c r="F420" s="201" t="s">
        <v>553</v>
      </c>
      <c r="G420" s="199"/>
      <c r="H420" s="199"/>
      <c r="I420" s="202"/>
      <c r="J420" s="203">
        <f>BK420</f>
        <v>0</v>
      </c>
      <c r="K420" s="199"/>
      <c r="L420" s="204"/>
      <c r="M420" s="205"/>
      <c r="N420" s="206"/>
      <c r="O420" s="206"/>
      <c r="P420" s="207">
        <f>P421+P428+P433</f>
        <v>0</v>
      </c>
      <c r="Q420" s="206"/>
      <c r="R420" s="207">
        <f>R421+R428+R433</f>
        <v>0</v>
      </c>
      <c r="S420" s="206"/>
      <c r="T420" s="208">
        <f>T421+T428+T433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9" t="s">
        <v>154</v>
      </c>
      <c r="AT420" s="210" t="s">
        <v>75</v>
      </c>
      <c r="AU420" s="210" t="s">
        <v>76</v>
      </c>
      <c r="AY420" s="209" t="s">
        <v>133</v>
      </c>
      <c r="BK420" s="211">
        <f>BK421+BK428+BK433</f>
        <v>0</v>
      </c>
    </row>
    <row r="421" s="12" customFormat="1" ht="22.8" customHeight="1">
      <c r="A421" s="12"/>
      <c r="B421" s="198"/>
      <c r="C421" s="199"/>
      <c r="D421" s="200" t="s">
        <v>75</v>
      </c>
      <c r="E421" s="212" t="s">
        <v>554</v>
      </c>
      <c r="F421" s="212" t="s">
        <v>555</v>
      </c>
      <c r="G421" s="199"/>
      <c r="H421" s="199"/>
      <c r="I421" s="202"/>
      <c r="J421" s="213">
        <f>BK421</f>
        <v>0</v>
      </c>
      <c r="K421" s="199"/>
      <c r="L421" s="204"/>
      <c r="M421" s="205"/>
      <c r="N421" s="206"/>
      <c r="O421" s="206"/>
      <c r="P421" s="207">
        <f>SUM(P422:P427)</f>
        <v>0</v>
      </c>
      <c r="Q421" s="206"/>
      <c r="R421" s="207">
        <f>SUM(R422:R427)</f>
        <v>0</v>
      </c>
      <c r="S421" s="206"/>
      <c r="T421" s="208">
        <f>SUM(T422:T427)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154</v>
      </c>
      <c r="AT421" s="210" t="s">
        <v>75</v>
      </c>
      <c r="AU421" s="210" t="s">
        <v>81</v>
      </c>
      <c r="AY421" s="209" t="s">
        <v>133</v>
      </c>
      <c r="BK421" s="211">
        <f>SUM(BK422:BK427)</f>
        <v>0</v>
      </c>
    </row>
    <row r="422" s="2" customFormat="1" ht="16.5" customHeight="1">
      <c r="A422" s="39"/>
      <c r="B422" s="40"/>
      <c r="C422" s="214" t="s">
        <v>556</v>
      </c>
      <c r="D422" s="214" t="s">
        <v>136</v>
      </c>
      <c r="E422" s="215" t="s">
        <v>557</v>
      </c>
      <c r="F422" s="216" t="s">
        <v>555</v>
      </c>
      <c r="G422" s="217" t="s">
        <v>387</v>
      </c>
      <c r="H422" s="218">
        <v>1</v>
      </c>
      <c r="I422" s="219"/>
      <c r="J422" s="220">
        <f>ROUND(I422*H422,2)</f>
        <v>0</v>
      </c>
      <c r="K422" s="221"/>
      <c r="L422" s="45"/>
      <c r="M422" s="222" t="s">
        <v>1</v>
      </c>
      <c r="N422" s="223" t="s">
        <v>41</v>
      </c>
      <c r="O422" s="92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558</v>
      </c>
      <c r="AT422" s="226" t="s">
        <v>136</v>
      </c>
      <c r="AU422" s="226" t="s">
        <v>88</v>
      </c>
      <c r="AY422" s="18" t="s">
        <v>133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81</v>
      </c>
      <c r="BK422" s="227">
        <f>ROUND(I422*H422,2)</f>
        <v>0</v>
      </c>
      <c r="BL422" s="18" t="s">
        <v>558</v>
      </c>
      <c r="BM422" s="226" t="s">
        <v>559</v>
      </c>
    </row>
    <row r="423" s="2" customFormat="1">
      <c r="A423" s="39"/>
      <c r="B423" s="40"/>
      <c r="C423" s="41"/>
      <c r="D423" s="228" t="s">
        <v>141</v>
      </c>
      <c r="E423" s="41"/>
      <c r="F423" s="229" t="s">
        <v>555</v>
      </c>
      <c r="G423" s="41"/>
      <c r="H423" s="41"/>
      <c r="I423" s="230"/>
      <c r="J423" s="41"/>
      <c r="K423" s="41"/>
      <c r="L423" s="45"/>
      <c r="M423" s="231"/>
      <c r="N423" s="232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141</v>
      </c>
      <c r="AU423" s="18" t="s">
        <v>88</v>
      </c>
    </row>
    <row r="424" s="2" customFormat="1" ht="16.5" customHeight="1">
      <c r="A424" s="39"/>
      <c r="B424" s="40"/>
      <c r="C424" s="214" t="s">
        <v>560</v>
      </c>
      <c r="D424" s="214" t="s">
        <v>136</v>
      </c>
      <c r="E424" s="215" t="s">
        <v>561</v>
      </c>
      <c r="F424" s="216" t="s">
        <v>562</v>
      </c>
      <c r="G424" s="217" t="s">
        <v>387</v>
      </c>
      <c r="H424" s="218">
        <v>1</v>
      </c>
      <c r="I424" s="219"/>
      <c r="J424" s="220">
        <f>ROUND(I424*H424,2)</f>
        <v>0</v>
      </c>
      <c r="K424" s="221"/>
      <c r="L424" s="45"/>
      <c r="M424" s="222" t="s">
        <v>1</v>
      </c>
      <c r="N424" s="223" t="s">
        <v>41</v>
      </c>
      <c r="O424" s="92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6" t="s">
        <v>558</v>
      </c>
      <c r="AT424" s="226" t="s">
        <v>136</v>
      </c>
      <c r="AU424" s="226" t="s">
        <v>88</v>
      </c>
      <c r="AY424" s="18" t="s">
        <v>133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8" t="s">
        <v>81</v>
      </c>
      <c r="BK424" s="227">
        <f>ROUND(I424*H424,2)</f>
        <v>0</v>
      </c>
      <c r="BL424" s="18" t="s">
        <v>558</v>
      </c>
      <c r="BM424" s="226" t="s">
        <v>563</v>
      </c>
    </row>
    <row r="425" s="2" customFormat="1">
      <c r="A425" s="39"/>
      <c r="B425" s="40"/>
      <c r="C425" s="41"/>
      <c r="D425" s="228" t="s">
        <v>141</v>
      </c>
      <c r="E425" s="41"/>
      <c r="F425" s="229" t="s">
        <v>562</v>
      </c>
      <c r="G425" s="41"/>
      <c r="H425" s="41"/>
      <c r="I425" s="230"/>
      <c r="J425" s="41"/>
      <c r="K425" s="41"/>
      <c r="L425" s="45"/>
      <c r="M425" s="231"/>
      <c r="N425" s="232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141</v>
      </c>
      <c r="AU425" s="18" t="s">
        <v>88</v>
      </c>
    </row>
    <row r="426" s="2" customFormat="1" ht="24.15" customHeight="1">
      <c r="A426" s="39"/>
      <c r="B426" s="40"/>
      <c r="C426" s="214" t="s">
        <v>564</v>
      </c>
      <c r="D426" s="214" t="s">
        <v>136</v>
      </c>
      <c r="E426" s="215" t="s">
        <v>565</v>
      </c>
      <c r="F426" s="216" t="s">
        <v>566</v>
      </c>
      <c r="G426" s="217" t="s">
        <v>387</v>
      </c>
      <c r="H426" s="218">
        <v>1</v>
      </c>
      <c r="I426" s="219"/>
      <c r="J426" s="220">
        <f>ROUND(I426*H426,2)</f>
        <v>0</v>
      </c>
      <c r="K426" s="221"/>
      <c r="L426" s="45"/>
      <c r="M426" s="222" t="s">
        <v>1</v>
      </c>
      <c r="N426" s="223" t="s">
        <v>41</v>
      </c>
      <c r="O426" s="92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6" t="s">
        <v>558</v>
      </c>
      <c r="AT426" s="226" t="s">
        <v>136</v>
      </c>
      <c r="AU426" s="226" t="s">
        <v>88</v>
      </c>
      <c r="AY426" s="18" t="s">
        <v>133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8" t="s">
        <v>81</v>
      </c>
      <c r="BK426" s="227">
        <f>ROUND(I426*H426,2)</f>
        <v>0</v>
      </c>
      <c r="BL426" s="18" t="s">
        <v>558</v>
      </c>
      <c r="BM426" s="226" t="s">
        <v>567</v>
      </c>
    </row>
    <row r="427" s="2" customFormat="1">
      <c r="A427" s="39"/>
      <c r="B427" s="40"/>
      <c r="C427" s="41"/>
      <c r="D427" s="228" t="s">
        <v>141</v>
      </c>
      <c r="E427" s="41"/>
      <c r="F427" s="229" t="s">
        <v>566</v>
      </c>
      <c r="G427" s="41"/>
      <c r="H427" s="41"/>
      <c r="I427" s="230"/>
      <c r="J427" s="41"/>
      <c r="K427" s="41"/>
      <c r="L427" s="45"/>
      <c r="M427" s="231"/>
      <c r="N427" s="232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141</v>
      </c>
      <c r="AU427" s="18" t="s">
        <v>88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568</v>
      </c>
      <c r="F428" s="212" t="s">
        <v>569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SUM(P429:P432)</f>
        <v>0</v>
      </c>
      <c r="Q428" s="206"/>
      <c r="R428" s="207">
        <f>SUM(R429:R432)</f>
        <v>0</v>
      </c>
      <c r="S428" s="206"/>
      <c r="T428" s="208">
        <f>SUM(T429:T432)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154</v>
      </c>
      <c r="AT428" s="210" t="s">
        <v>75</v>
      </c>
      <c r="AU428" s="210" t="s">
        <v>81</v>
      </c>
      <c r="AY428" s="209" t="s">
        <v>133</v>
      </c>
      <c r="BK428" s="211">
        <f>SUM(BK429:BK432)</f>
        <v>0</v>
      </c>
    </row>
    <row r="429" s="2" customFormat="1" ht="16.5" customHeight="1">
      <c r="A429" s="39"/>
      <c r="B429" s="40"/>
      <c r="C429" s="214" t="s">
        <v>570</v>
      </c>
      <c r="D429" s="214" t="s">
        <v>136</v>
      </c>
      <c r="E429" s="215" t="s">
        <v>571</v>
      </c>
      <c r="F429" s="216" t="s">
        <v>572</v>
      </c>
      <c r="G429" s="217" t="s">
        <v>387</v>
      </c>
      <c r="H429" s="218">
        <v>1</v>
      </c>
      <c r="I429" s="219"/>
      <c r="J429" s="220">
        <f>ROUND(I429*H429,2)</f>
        <v>0</v>
      </c>
      <c r="K429" s="221"/>
      <c r="L429" s="45"/>
      <c r="M429" s="222" t="s">
        <v>1</v>
      </c>
      <c r="N429" s="223" t="s">
        <v>41</v>
      </c>
      <c r="O429" s="92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6" t="s">
        <v>558</v>
      </c>
      <c r="AT429" s="226" t="s">
        <v>136</v>
      </c>
      <c r="AU429" s="226" t="s">
        <v>88</v>
      </c>
      <c r="AY429" s="18" t="s">
        <v>133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8" t="s">
        <v>81</v>
      </c>
      <c r="BK429" s="227">
        <f>ROUND(I429*H429,2)</f>
        <v>0</v>
      </c>
      <c r="BL429" s="18" t="s">
        <v>558</v>
      </c>
      <c r="BM429" s="226" t="s">
        <v>573</v>
      </c>
    </row>
    <row r="430" s="2" customFormat="1">
      <c r="A430" s="39"/>
      <c r="B430" s="40"/>
      <c r="C430" s="41"/>
      <c r="D430" s="228" t="s">
        <v>141</v>
      </c>
      <c r="E430" s="41"/>
      <c r="F430" s="229" t="s">
        <v>572</v>
      </c>
      <c r="G430" s="41"/>
      <c r="H430" s="41"/>
      <c r="I430" s="230"/>
      <c r="J430" s="41"/>
      <c r="K430" s="41"/>
      <c r="L430" s="45"/>
      <c r="M430" s="231"/>
      <c r="N430" s="232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141</v>
      </c>
      <c r="AU430" s="18" t="s">
        <v>88</v>
      </c>
    </row>
    <row r="431" s="2" customFormat="1" ht="16.5" customHeight="1">
      <c r="A431" s="39"/>
      <c r="B431" s="40"/>
      <c r="C431" s="214" t="s">
        <v>574</v>
      </c>
      <c r="D431" s="214" t="s">
        <v>136</v>
      </c>
      <c r="E431" s="215" t="s">
        <v>575</v>
      </c>
      <c r="F431" s="216" t="s">
        <v>576</v>
      </c>
      <c r="G431" s="217" t="s">
        <v>387</v>
      </c>
      <c r="H431" s="218">
        <v>1</v>
      </c>
      <c r="I431" s="219"/>
      <c r="J431" s="220">
        <f>ROUND(I431*H431,2)</f>
        <v>0</v>
      </c>
      <c r="K431" s="221"/>
      <c r="L431" s="45"/>
      <c r="M431" s="222" t="s">
        <v>1</v>
      </c>
      <c r="N431" s="223" t="s">
        <v>41</v>
      </c>
      <c r="O431" s="92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6" t="s">
        <v>558</v>
      </c>
      <c r="AT431" s="226" t="s">
        <v>136</v>
      </c>
      <c r="AU431" s="226" t="s">
        <v>88</v>
      </c>
      <c r="AY431" s="18" t="s">
        <v>133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8" t="s">
        <v>81</v>
      </c>
      <c r="BK431" s="227">
        <f>ROUND(I431*H431,2)</f>
        <v>0</v>
      </c>
      <c r="BL431" s="18" t="s">
        <v>558</v>
      </c>
      <c r="BM431" s="226" t="s">
        <v>577</v>
      </c>
    </row>
    <row r="432" s="2" customFormat="1">
      <c r="A432" s="39"/>
      <c r="B432" s="40"/>
      <c r="C432" s="41"/>
      <c r="D432" s="228" t="s">
        <v>141</v>
      </c>
      <c r="E432" s="41"/>
      <c r="F432" s="229" t="s">
        <v>576</v>
      </c>
      <c r="G432" s="41"/>
      <c r="H432" s="41"/>
      <c r="I432" s="230"/>
      <c r="J432" s="41"/>
      <c r="K432" s="41"/>
      <c r="L432" s="45"/>
      <c r="M432" s="231"/>
      <c r="N432" s="232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141</v>
      </c>
      <c r="AU432" s="18" t="s">
        <v>88</v>
      </c>
    </row>
    <row r="433" s="12" customFormat="1" ht="22.8" customHeight="1">
      <c r="A433" s="12"/>
      <c r="B433" s="198"/>
      <c r="C433" s="199"/>
      <c r="D433" s="200" t="s">
        <v>75</v>
      </c>
      <c r="E433" s="212" t="s">
        <v>578</v>
      </c>
      <c r="F433" s="212" t="s">
        <v>579</v>
      </c>
      <c r="G433" s="199"/>
      <c r="H433" s="199"/>
      <c r="I433" s="202"/>
      <c r="J433" s="213">
        <f>BK433</f>
        <v>0</v>
      </c>
      <c r="K433" s="199"/>
      <c r="L433" s="204"/>
      <c r="M433" s="205"/>
      <c r="N433" s="206"/>
      <c r="O433" s="206"/>
      <c r="P433" s="207">
        <f>SUM(P434:P435)</f>
        <v>0</v>
      </c>
      <c r="Q433" s="206"/>
      <c r="R433" s="207">
        <f>SUM(R434:R435)</f>
        <v>0</v>
      </c>
      <c r="S433" s="206"/>
      <c r="T433" s="208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9" t="s">
        <v>154</v>
      </c>
      <c r="AT433" s="210" t="s">
        <v>75</v>
      </c>
      <c r="AU433" s="210" t="s">
        <v>81</v>
      </c>
      <c r="AY433" s="209" t="s">
        <v>133</v>
      </c>
      <c r="BK433" s="211">
        <f>SUM(BK434:BK435)</f>
        <v>0</v>
      </c>
    </row>
    <row r="434" s="2" customFormat="1" ht="16.5" customHeight="1">
      <c r="A434" s="39"/>
      <c r="B434" s="40"/>
      <c r="C434" s="214" t="s">
        <v>580</v>
      </c>
      <c r="D434" s="214" t="s">
        <v>136</v>
      </c>
      <c r="E434" s="215" t="s">
        <v>581</v>
      </c>
      <c r="F434" s="216" t="s">
        <v>582</v>
      </c>
      <c r="G434" s="217" t="s">
        <v>387</v>
      </c>
      <c r="H434" s="218">
        <v>1</v>
      </c>
      <c r="I434" s="219"/>
      <c r="J434" s="220">
        <f>ROUND(I434*H434,2)</f>
        <v>0</v>
      </c>
      <c r="K434" s="221"/>
      <c r="L434" s="45"/>
      <c r="M434" s="222" t="s">
        <v>1</v>
      </c>
      <c r="N434" s="223" t="s">
        <v>41</v>
      </c>
      <c r="O434" s="92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6" t="s">
        <v>558</v>
      </c>
      <c r="AT434" s="226" t="s">
        <v>136</v>
      </c>
      <c r="AU434" s="226" t="s">
        <v>88</v>
      </c>
      <c r="AY434" s="18" t="s">
        <v>133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8" t="s">
        <v>81</v>
      </c>
      <c r="BK434" s="227">
        <f>ROUND(I434*H434,2)</f>
        <v>0</v>
      </c>
      <c r="BL434" s="18" t="s">
        <v>558</v>
      </c>
      <c r="BM434" s="226" t="s">
        <v>583</v>
      </c>
    </row>
    <row r="435" s="2" customFormat="1">
      <c r="A435" s="39"/>
      <c r="B435" s="40"/>
      <c r="C435" s="41"/>
      <c r="D435" s="228" t="s">
        <v>141</v>
      </c>
      <c r="E435" s="41"/>
      <c r="F435" s="229" t="s">
        <v>582</v>
      </c>
      <c r="G435" s="41"/>
      <c r="H435" s="41"/>
      <c r="I435" s="230"/>
      <c r="J435" s="41"/>
      <c r="K435" s="41"/>
      <c r="L435" s="45"/>
      <c r="M435" s="288"/>
      <c r="N435" s="289"/>
      <c r="O435" s="290"/>
      <c r="P435" s="290"/>
      <c r="Q435" s="290"/>
      <c r="R435" s="290"/>
      <c r="S435" s="290"/>
      <c r="T435" s="291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141</v>
      </c>
      <c r="AU435" s="18" t="s">
        <v>88</v>
      </c>
    </row>
    <row r="436" s="2" customFormat="1" ht="6.96" customHeight="1">
      <c r="A436" s="39"/>
      <c r="B436" s="67"/>
      <c r="C436" s="68"/>
      <c r="D436" s="68"/>
      <c r="E436" s="68"/>
      <c r="F436" s="68"/>
      <c r="G436" s="68"/>
      <c r="H436" s="68"/>
      <c r="I436" s="68"/>
      <c r="J436" s="68"/>
      <c r="K436" s="68"/>
      <c r="L436" s="45"/>
      <c r="M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</sheetData>
  <sheetProtection sheet="1" autoFilter="0" formatColumns="0" formatRows="0" objects="1" scenarios="1" spinCount="100000" saltValue="ws2xRsT746Ot2LAV2NxE8P4YkbRbeloYQl7rE1AZQL2/kSjhogcM0+Zsou4sW2qe9z9dx9um5f1DPxV1tGKkKw==" hashValue="S8INYwrHzaRs5m3Wr9dMXI6d0VtFPjEp/c+wbjKk8HYRuRMUURY0Cy0YSR/NfnhAEca+31KDkPKAjoaQQYzGZw==" algorithmName="SHA-512" password="CC35"/>
  <autoFilter ref="C128:K435"/>
  <mergeCells count="6">
    <mergeCell ref="E7:H7"/>
    <mergeCell ref="E16:H16"/>
    <mergeCell ref="E25:H25"/>
    <mergeCell ref="E85:H85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584</v>
      </c>
      <c r="H4" s="21"/>
    </row>
    <row r="5" s="1" customFormat="1" ht="12" customHeight="1">
      <c r="B5" s="21"/>
      <c r="C5" s="292" t="s">
        <v>13</v>
      </c>
      <c r="D5" s="143" t="s">
        <v>14</v>
      </c>
      <c r="E5" s="1"/>
      <c r="F5" s="1"/>
      <c r="H5" s="21"/>
    </row>
    <row r="6" s="1" customFormat="1" ht="36.96" customHeight="1">
      <c r="B6" s="21"/>
      <c r="C6" s="293" t="s">
        <v>16</v>
      </c>
      <c r="D6" s="294" t="s">
        <v>17</v>
      </c>
      <c r="E6" s="1"/>
      <c r="F6" s="1"/>
      <c r="H6" s="21"/>
    </row>
    <row r="7" s="1" customFormat="1" ht="16.5" customHeight="1">
      <c r="B7" s="21"/>
      <c r="C7" s="137" t="s">
        <v>22</v>
      </c>
      <c r="D7" s="140" t="str">
        <f>'Rekapitulace stavby'!AN8</f>
        <v>28.7.2023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95"/>
      <c r="C9" s="296" t="s">
        <v>57</v>
      </c>
      <c r="D9" s="297" t="s">
        <v>58</v>
      </c>
      <c r="E9" s="297" t="s">
        <v>120</v>
      </c>
      <c r="F9" s="298" t="s">
        <v>585</v>
      </c>
      <c r="G9" s="186"/>
      <c r="H9" s="295"/>
    </row>
    <row r="10" s="2" customFormat="1" ht="26.4" customHeight="1">
      <c r="A10" s="39"/>
      <c r="B10" s="45"/>
      <c r="C10" s="299" t="s">
        <v>14</v>
      </c>
      <c r="D10" s="29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00" t="s">
        <v>83</v>
      </c>
      <c r="D11" s="301" t="s">
        <v>84</v>
      </c>
      <c r="E11" s="302" t="s">
        <v>85</v>
      </c>
      <c r="F11" s="303">
        <v>789.61400000000003</v>
      </c>
      <c r="G11" s="39"/>
      <c r="H11" s="45"/>
    </row>
    <row r="12" s="2" customFormat="1" ht="16.8" customHeight="1">
      <c r="A12" s="39"/>
      <c r="B12" s="45"/>
      <c r="C12" s="304" t="s">
        <v>586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305" t="s">
        <v>249</v>
      </c>
      <c r="D13" s="305" t="s">
        <v>250</v>
      </c>
      <c r="E13" s="18" t="s">
        <v>85</v>
      </c>
      <c r="F13" s="306">
        <v>789.61400000000003</v>
      </c>
      <c r="G13" s="39"/>
      <c r="H13" s="45"/>
    </row>
    <row r="14" s="2" customFormat="1" ht="16.8" customHeight="1">
      <c r="A14" s="39"/>
      <c r="B14" s="45"/>
      <c r="C14" s="305" t="s">
        <v>281</v>
      </c>
      <c r="D14" s="305" t="s">
        <v>282</v>
      </c>
      <c r="E14" s="18" t="s">
        <v>85</v>
      </c>
      <c r="F14" s="306">
        <v>789.61400000000003</v>
      </c>
      <c r="G14" s="39"/>
      <c r="H14" s="45"/>
    </row>
    <row r="15" s="2" customFormat="1" ht="16.8" customHeight="1">
      <c r="A15" s="39"/>
      <c r="B15" s="45"/>
      <c r="C15" s="305" t="s">
        <v>475</v>
      </c>
      <c r="D15" s="305" t="s">
        <v>476</v>
      </c>
      <c r="E15" s="18" t="s">
        <v>85</v>
      </c>
      <c r="F15" s="306">
        <v>107.75400000000001</v>
      </c>
      <c r="G15" s="39"/>
      <c r="H15" s="45"/>
    </row>
    <row r="16" s="2" customFormat="1" ht="16.8" customHeight="1">
      <c r="A16" s="39"/>
      <c r="B16" s="45"/>
      <c r="C16" s="305" t="s">
        <v>483</v>
      </c>
      <c r="D16" s="305" t="s">
        <v>484</v>
      </c>
      <c r="E16" s="18" t="s">
        <v>431</v>
      </c>
      <c r="F16" s="306">
        <v>2.2629999999999999</v>
      </c>
      <c r="G16" s="39"/>
      <c r="H16" s="45"/>
    </row>
    <row r="17" s="2" customFormat="1" ht="16.8" customHeight="1">
      <c r="A17" s="39"/>
      <c r="B17" s="45"/>
      <c r="C17" s="305" t="s">
        <v>479</v>
      </c>
      <c r="D17" s="305" t="s">
        <v>480</v>
      </c>
      <c r="E17" s="18" t="s">
        <v>85</v>
      </c>
      <c r="F17" s="306">
        <v>113.142</v>
      </c>
      <c r="G17" s="39"/>
      <c r="H17" s="45"/>
    </row>
    <row r="18" s="2" customFormat="1" ht="16.8" customHeight="1">
      <c r="A18" s="39"/>
      <c r="B18" s="45"/>
      <c r="C18" s="305" t="s">
        <v>285</v>
      </c>
      <c r="D18" s="305" t="s">
        <v>286</v>
      </c>
      <c r="E18" s="18" t="s">
        <v>85</v>
      </c>
      <c r="F18" s="306">
        <v>829.09500000000003</v>
      </c>
      <c r="G18" s="39"/>
      <c r="H18" s="45"/>
    </row>
    <row r="19" s="2" customFormat="1" ht="16.8" customHeight="1">
      <c r="A19" s="39"/>
      <c r="B19" s="45"/>
      <c r="C19" s="305" t="s">
        <v>253</v>
      </c>
      <c r="D19" s="305" t="s">
        <v>254</v>
      </c>
      <c r="E19" s="18" t="s">
        <v>85</v>
      </c>
      <c r="F19" s="306">
        <v>908.05600000000004</v>
      </c>
      <c r="G19" s="39"/>
      <c r="H19" s="45"/>
    </row>
    <row r="20" s="2" customFormat="1" ht="16.8" customHeight="1">
      <c r="A20" s="39"/>
      <c r="B20" s="45"/>
      <c r="C20" s="305" t="s">
        <v>241</v>
      </c>
      <c r="D20" s="305" t="s">
        <v>242</v>
      </c>
      <c r="E20" s="18" t="s">
        <v>243</v>
      </c>
      <c r="F20" s="306">
        <v>236.88399999999999</v>
      </c>
      <c r="G20" s="39"/>
      <c r="H20" s="45"/>
    </row>
    <row r="21" s="2" customFormat="1" ht="16.8" customHeight="1">
      <c r="A21" s="39"/>
      <c r="B21" s="45"/>
      <c r="C21" s="300" t="s">
        <v>89</v>
      </c>
      <c r="D21" s="301" t="s">
        <v>90</v>
      </c>
      <c r="E21" s="302" t="s">
        <v>85</v>
      </c>
      <c r="F21" s="303">
        <v>89.299999999999997</v>
      </c>
      <c r="G21" s="39"/>
      <c r="H21" s="45"/>
    </row>
    <row r="22" s="2" customFormat="1" ht="16.8" customHeight="1">
      <c r="A22" s="39"/>
      <c r="B22" s="45"/>
      <c r="C22" s="304" t="s">
        <v>586</v>
      </c>
      <c r="D22" s="39"/>
      <c r="E22" s="39"/>
      <c r="F22" s="39"/>
      <c r="G22" s="39"/>
      <c r="H22" s="45"/>
    </row>
    <row r="23" s="2" customFormat="1" ht="16.8" customHeight="1">
      <c r="A23" s="39"/>
      <c r="B23" s="45"/>
      <c r="C23" s="305" t="s">
        <v>301</v>
      </c>
      <c r="D23" s="305" t="s">
        <v>302</v>
      </c>
      <c r="E23" s="18" t="s">
        <v>85</v>
      </c>
      <c r="F23" s="306">
        <v>89.299999999999997</v>
      </c>
      <c r="G23" s="39"/>
      <c r="H23" s="45"/>
    </row>
    <row r="24" s="2" customFormat="1">
      <c r="A24" s="39"/>
      <c r="B24" s="45"/>
      <c r="C24" s="305" t="s">
        <v>336</v>
      </c>
      <c r="D24" s="305" t="s">
        <v>337</v>
      </c>
      <c r="E24" s="18" t="s">
        <v>85</v>
      </c>
      <c r="F24" s="306">
        <v>89.299999999999997</v>
      </c>
      <c r="G24" s="39"/>
      <c r="H24" s="45"/>
    </row>
    <row r="25" s="2" customFormat="1" ht="16.8" customHeight="1">
      <c r="A25" s="39"/>
      <c r="B25" s="45"/>
      <c r="C25" s="305" t="s">
        <v>343</v>
      </c>
      <c r="D25" s="305" t="s">
        <v>344</v>
      </c>
      <c r="E25" s="18" t="s">
        <v>85</v>
      </c>
      <c r="F25" s="306">
        <v>89.299999999999997</v>
      </c>
      <c r="G25" s="39"/>
      <c r="H25" s="45"/>
    </row>
    <row r="26" s="2" customFormat="1" ht="16.8" customHeight="1">
      <c r="A26" s="39"/>
      <c r="B26" s="45"/>
      <c r="C26" s="305" t="s">
        <v>350</v>
      </c>
      <c r="D26" s="305" t="s">
        <v>351</v>
      </c>
      <c r="E26" s="18" t="s">
        <v>85</v>
      </c>
      <c r="F26" s="306">
        <v>89.299999999999997</v>
      </c>
      <c r="G26" s="39"/>
      <c r="H26" s="45"/>
    </row>
    <row r="27" s="2" customFormat="1" ht="16.8" customHeight="1">
      <c r="A27" s="39"/>
      <c r="B27" s="45"/>
      <c r="C27" s="305" t="s">
        <v>285</v>
      </c>
      <c r="D27" s="305" t="s">
        <v>286</v>
      </c>
      <c r="E27" s="18" t="s">
        <v>85</v>
      </c>
      <c r="F27" s="306">
        <v>93.765000000000001</v>
      </c>
      <c r="G27" s="39"/>
      <c r="H27" s="45"/>
    </row>
    <row r="28" s="2" customFormat="1" ht="16.8" customHeight="1">
      <c r="A28" s="39"/>
      <c r="B28" s="45"/>
      <c r="C28" s="305" t="s">
        <v>253</v>
      </c>
      <c r="D28" s="305" t="s">
        <v>254</v>
      </c>
      <c r="E28" s="18" t="s">
        <v>85</v>
      </c>
      <c r="F28" s="306">
        <v>107.16</v>
      </c>
      <c r="G28" s="39"/>
      <c r="H28" s="45"/>
    </row>
    <row r="29" s="2" customFormat="1" ht="16.8" customHeight="1">
      <c r="A29" s="39"/>
      <c r="B29" s="45"/>
      <c r="C29" s="305" t="s">
        <v>241</v>
      </c>
      <c r="D29" s="305" t="s">
        <v>242</v>
      </c>
      <c r="E29" s="18" t="s">
        <v>243</v>
      </c>
      <c r="F29" s="306">
        <v>35.719999999999999</v>
      </c>
      <c r="G29" s="39"/>
      <c r="H29" s="45"/>
    </row>
    <row r="30" s="2" customFormat="1" ht="16.8" customHeight="1">
      <c r="A30" s="39"/>
      <c r="B30" s="45"/>
      <c r="C30" s="300" t="s">
        <v>93</v>
      </c>
      <c r="D30" s="301" t="s">
        <v>94</v>
      </c>
      <c r="E30" s="302" t="s">
        <v>85</v>
      </c>
      <c r="F30" s="303">
        <v>681.86000000000001</v>
      </c>
      <c r="G30" s="39"/>
      <c r="H30" s="45"/>
    </row>
    <row r="31" s="2" customFormat="1" ht="16.8" customHeight="1">
      <c r="A31" s="39"/>
      <c r="B31" s="45"/>
      <c r="C31" s="304" t="s">
        <v>586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05" t="s">
        <v>359</v>
      </c>
      <c r="D32" s="305" t="s">
        <v>360</v>
      </c>
      <c r="E32" s="18" t="s">
        <v>85</v>
      </c>
      <c r="F32" s="306">
        <v>681.86000000000001</v>
      </c>
      <c r="G32" s="39"/>
      <c r="H32" s="45"/>
    </row>
    <row r="33" s="2" customFormat="1" ht="16.8" customHeight="1">
      <c r="A33" s="39"/>
      <c r="B33" s="45"/>
      <c r="C33" s="305" t="s">
        <v>425</v>
      </c>
      <c r="D33" s="305" t="s">
        <v>426</v>
      </c>
      <c r="E33" s="18" t="s">
        <v>85</v>
      </c>
      <c r="F33" s="306">
        <v>681.86000000000001</v>
      </c>
      <c r="G33" s="39"/>
      <c r="H33" s="45"/>
    </row>
    <row r="34" s="2" customFormat="1" ht="16.8" customHeight="1">
      <c r="A34" s="39"/>
      <c r="B34" s="45"/>
      <c r="C34" s="305" t="s">
        <v>429</v>
      </c>
      <c r="D34" s="305" t="s">
        <v>430</v>
      </c>
      <c r="E34" s="18" t="s">
        <v>431</v>
      </c>
      <c r="F34" s="306">
        <v>104.325</v>
      </c>
      <c r="G34" s="39"/>
      <c r="H34" s="45"/>
    </row>
    <row r="35" s="2" customFormat="1" ht="16.8" customHeight="1">
      <c r="A35" s="39"/>
      <c r="B35" s="45"/>
      <c r="C35" s="305" t="s">
        <v>363</v>
      </c>
      <c r="D35" s="305" t="s">
        <v>364</v>
      </c>
      <c r="E35" s="18" t="s">
        <v>85</v>
      </c>
      <c r="F35" s="306">
        <v>784.13900000000001</v>
      </c>
      <c r="G35" s="39"/>
      <c r="H35" s="45"/>
    </row>
    <row r="36" s="2" customFormat="1" ht="7.44" customHeight="1">
      <c r="A36" s="39"/>
      <c r="B36" s="166"/>
      <c r="C36" s="167"/>
      <c r="D36" s="167"/>
      <c r="E36" s="167"/>
      <c r="F36" s="167"/>
      <c r="G36" s="167"/>
      <c r="H36" s="45"/>
    </row>
    <row r="37" s="2" customFormat="1">
      <c r="A37" s="39"/>
      <c r="B37" s="39"/>
      <c r="C37" s="39"/>
      <c r="D37" s="39"/>
      <c r="E37" s="39"/>
      <c r="F37" s="39"/>
      <c r="G37" s="39"/>
      <c r="H37" s="39"/>
    </row>
  </sheetData>
  <sheetProtection sheet="1" formatColumns="0" formatRows="0" objects="1" scenarios="1" spinCount="100000" saltValue="Lcnx0JfxWan3+O6AZT1yVN4ZOdhpJlc1JW8ZJqfVWLnLGGHvo9HrOVuTz4XVgjfCGIPYP9Y7WvRaNlV+A52gBg==" hashValue="cn9HGrbn2CeFsXCeGGwW3bQ8AzhEY30dxSS+H7SUuS3T1NhUJUsqvrJIyOZLrnlSXsa+tnZ/hoA7OmWBRrMIx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2023-08-08T05:01:40Z</dcterms:created>
  <dcterms:modified xsi:type="dcterms:W3CDTF">2023-08-08T05:01:42Z</dcterms:modified>
</cp:coreProperties>
</file>