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75" windowWidth="19440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list'!$G$2</definedName>
    <definedName name="MJ">'Krycí list'!$G$5</definedName>
    <definedName name="Mont">'Rekapitulace'!$H$26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'Položky'!$A$1:$G$421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'Rekapitulace'!$F$26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<sst xmlns="http://schemas.openxmlformats.org/spreadsheetml/2006/main" count="1013" uniqueCount="484">
  <si>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</si>
  <si>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</si>
  <si>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</si>
  <si>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</si>
  <si>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</si>
  <si>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</si>
  <si>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</si>
  <si>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</si>
  <si>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</si>
  <si>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</si>
  <si>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</si>
  <si>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</si>
  <si>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</si>
  <si>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</si>
  <si>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</si>
  <si>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</si>
  <si>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</si>
  <si>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</si>
  <si>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</si>
  <si>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</si>
  <si>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</si>
  <si>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</si>
  <si>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</si>
  <si>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</si>
  <si>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</si>
  <si>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</si>
  <si>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</si>
  <si>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</si>
  <si>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</si>
  <si>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</si>
  <si>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</si>
  <si>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</si>
  <si>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</si>
  <si>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</si>
  <si>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</si>
  <si>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</si>
  <si>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</si>
  <si>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</si>
  <si>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</si>
  <si>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</si>
  <si>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</si>
  <si>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</si>
  <si>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</si>
  <si>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</si>
  <si>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</si>
  <si>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</si>
  <si>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</si>
  <si>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</si>
  <si>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</si>
  <si>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</si>
  <si>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</si>
  <si>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</si>
  <si>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</si>
  <si>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</si>
  <si>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</si>
  <si>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</si>
  <si>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</si>
  <si>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</si>
  <si>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</si>
  <si>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</si>
  <si>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</si>
  <si>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</si>
  <si>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</si>
  <si>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</si>
  <si>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</si>
  <si>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</si>
  <si>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</si>
  <si>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</si>
  <si>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</si>
  <si>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</si>
  <si>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</si>
  <si>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</si>
  <si>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</si>
  <si>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</si>
  <si>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</si>
  <si>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</si>
  <si>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</si>
  <si>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RProj1617</t>
  </si>
  <si>
    <t>Oprava uličního oplocení ZŠ Hloubětínská 700</t>
  </si>
  <si>
    <t>01</t>
  </si>
  <si>
    <t>113108305R00</t>
  </si>
  <si>
    <t xml:space="preserve">Odstranění podkladu pl.do 50 m2, živice tl. 5 cm </t>
  </si>
  <si>
    <t>m2</t>
  </si>
  <si>
    <t>pro položení kabelu:</t>
  </si>
  <si>
    <t>30*0,35</t>
  </si>
  <si>
    <t>181101102R00</t>
  </si>
  <si>
    <t xml:space="preserve">Úprava pláně v zářezech v hor. 1-4, se zhutněním </t>
  </si>
  <si>
    <t>urovnání dna výkopu před provedením základů:</t>
  </si>
  <si>
    <t>pohled z ulice Svépravická:</t>
  </si>
  <si>
    <t>(32,54+31,75+1,71)*0,5</t>
  </si>
  <si>
    <t>pohled z ulice Hloubětínská a Kyjská:</t>
  </si>
  <si>
    <t>(13,975+25,905)*0,5</t>
  </si>
  <si>
    <t>pohled z ulice Hloubětínská :</t>
  </si>
  <si>
    <t>(26,125+13,895)*0,5</t>
  </si>
  <si>
    <t>pohled P1:</t>
  </si>
  <si>
    <t>4,805*0,5</t>
  </si>
  <si>
    <t>pohled P2:</t>
  </si>
  <si>
    <t>5,815*0,5</t>
  </si>
  <si>
    <t>181300010RAE</t>
  </si>
  <si>
    <t>Rozprostření ornice v rovině tloušťka 15 cm dovoz ornice ze vzdálenosti 15 km, osetí trávou</t>
  </si>
  <si>
    <t>Pozn. 6:</t>
  </si>
  <si>
    <t>(41,307+54,344+31,752+31,672)*1,0</t>
  </si>
  <si>
    <t>2</t>
  </si>
  <si>
    <t>Základy a zvláštní zakládání</t>
  </si>
  <si>
    <t>271571111R00</t>
  </si>
  <si>
    <t xml:space="preserve">Polštář základu ze štěrkopísku tříděného </t>
  </si>
  <si>
    <t>m3</t>
  </si>
  <si>
    <t>oplocení z ulice Svépravická:</t>
  </si>
  <si>
    <t>(32,54+31,75+1,71)*0,5*0,2</t>
  </si>
  <si>
    <t>oplocení z ulice Hloubětínská a Kyjská:</t>
  </si>
  <si>
    <t>(13,975+2,09+25,905+14,22)*0,5*0,2</t>
  </si>
  <si>
    <t>oplocení z ulice Hloubětínská:</t>
  </si>
  <si>
    <t>(26,125+2,19+13,895)*0,5*0,2</t>
  </si>
  <si>
    <t>4,805*0,5*0,2</t>
  </si>
  <si>
    <t>5,815*0,5*0,2</t>
  </si>
  <si>
    <t>274313611R00</t>
  </si>
  <si>
    <t xml:space="preserve">Beton základových pasů prostý C 16/20 </t>
  </si>
  <si>
    <t>(8,825+25,627)*0,5</t>
  </si>
  <si>
    <t>-(13,975+2,09+25,905+14,22)*0,5*0,2</t>
  </si>
  <si>
    <t>28,292*0,5</t>
  </si>
  <si>
    <t>-(26,125+2,19+13,895)*0,5*0,2</t>
  </si>
  <si>
    <t>3,766*0,5</t>
  </si>
  <si>
    <t>-4,805*0,5*0,2</t>
  </si>
  <si>
    <t>3,54*0,5</t>
  </si>
  <si>
    <t>-5,815*0,5*0,2</t>
  </si>
  <si>
    <t>274351215R00</t>
  </si>
  <si>
    <t xml:space="preserve">Bednění stěn základových pasů - zřízení </t>
  </si>
  <si>
    <t>3,462*2</t>
  </si>
  <si>
    <t>3,824*2</t>
  </si>
  <si>
    <t>0,49*2</t>
  </si>
  <si>
    <t>0,387*2</t>
  </si>
  <si>
    <t>274351216R00</t>
  </si>
  <si>
    <t xml:space="preserve">Bednění stěn základových pasů - odstranění </t>
  </si>
  <si>
    <t>275310020RA0</t>
  </si>
  <si>
    <t xml:space="preserve">Základová patka z betonu C 12/15, včetně bednění </t>
  </si>
  <si>
    <t>betonové lože pro ukotvení ocelového sloupku:</t>
  </si>
  <si>
    <t>0,4*0,4*0,2*33</t>
  </si>
  <si>
    <t>3</t>
  </si>
  <si>
    <t>Svislé a kompletní konstrukce</t>
  </si>
  <si>
    <t>310235261R00</t>
  </si>
  <si>
    <t xml:space="preserve">Zazdívka otvorů pl.0,0225 m2 cihlami, tl.zdi 60 cm </t>
  </si>
  <si>
    <t>kus</t>
  </si>
  <si>
    <t>po provedení el. přípojky:</t>
  </si>
  <si>
    <t>311112120RT2</t>
  </si>
  <si>
    <t>Stěna z tvárnic ztraceného bednění, tl. 20 cm zalití tvárnic betonem C 16/20</t>
  </si>
  <si>
    <t>9,809+19,651</t>
  </si>
  <si>
    <t>17,624</t>
  </si>
  <si>
    <t>4,943</t>
  </si>
  <si>
    <t>8,093</t>
  </si>
  <si>
    <t>311211123R00</t>
  </si>
  <si>
    <t xml:space="preserve">Zdivo nadzákladové z lomového kamene na MVC 2,5 </t>
  </si>
  <si>
    <t>zdivo ze stávajícího vybouraného a očištěného kamene:</t>
  </si>
  <si>
    <t>(9,809+19,651)*0,2</t>
  </si>
  <si>
    <t>17,624*0,2</t>
  </si>
  <si>
    <t>4,943*0,2</t>
  </si>
  <si>
    <t>8,093*0,2</t>
  </si>
  <si>
    <t>311211128R00</t>
  </si>
  <si>
    <t xml:space="preserve">Příplatek za jednostranné lícování zdiva </t>
  </si>
  <si>
    <t>311361821R00</t>
  </si>
  <si>
    <t xml:space="preserve">Výztuž nadzáklad. zdí z betonářské oceli 10505 (R) </t>
  </si>
  <si>
    <t>t</t>
  </si>
  <si>
    <t>(9,809+19,651)*0,004</t>
  </si>
  <si>
    <t>17,624*0,004</t>
  </si>
  <si>
    <t>4,943*0,004</t>
  </si>
  <si>
    <t>8,093*0,004</t>
  </si>
  <si>
    <t>312311911R00</t>
  </si>
  <si>
    <t xml:space="preserve">Zdi nadzáklad.výplňové z bp  tř.iii </t>
  </si>
  <si>
    <t>zabetonování mezery mezi zdivem z prolévacích tvárnic a zdivem kamenným:</t>
  </si>
  <si>
    <t>(9,809+19,651)*0,1</t>
  </si>
  <si>
    <t>17,624*0,1</t>
  </si>
  <si>
    <t>4,943*0,1</t>
  </si>
  <si>
    <t>8,093*0,1</t>
  </si>
  <si>
    <t>318216115RT1</t>
  </si>
  <si>
    <t>Oplocení gabiony š.500 mm, oko 100x50 mm bez dodávky lomového kamene</t>
  </si>
  <si>
    <t>použít stávající vybouraný a očištěný kámen:</t>
  </si>
  <si>
    <t>338171112R00</t>
  </si>
  <si>
    <t xml:space="preserve">Osazení sloupků plot.ocelových do 2 m,zabet.C25/30 </t>
  </si>
  <si>
    <t>ulice Svépravická:</t>
  </si>
  <si>
    <t>1+7+5+20</t>
  </si>
  <si>
    <t>ulice Hloubětínská a Kyjská:</t>
  </si>
  <si>
    <t>3+4+7+5+2</t>
  </si>
  <si>
    <t>ulice Hloubětínská:</t>
  </si>
  <si>
    <t>2+3+3+3+2+3</t>
  </si>
  <si>
    <t>300 00</t>
  </si>
  <si>
    <t xml:space="preserve">Montáž zákrytových desek š. 600 mm </t>
  </si>
  <si>
    <t>m</t>
  </si>
  <si>
    <t>(8,825+25,627)</t>
  </si>
  <si>
    <t>28,292</t>
  </si>
  <si>
    <t>3,766</t>
  </si>
  <si>
    <t>3,54</t>
  </si>
  <si>
    <t>300 01</t>
  </si>
  <si>
    <t>D+M atypické zákrytové desky do oblouku o vnitřním poloměru 0,8 m, l= 1,35 m</t>
  </si>
  <si>
    <t>300 02</t>
  </si>
  <si>
    <t>D+M atypické zákrytové desky do oblouku o vnitřním poloměru 0,65 m, l= 1,25 m</t>
  </si>
  <si>
    <t>58344197</t>
  </si>
  <si>
    <t>Štěrkodrtě frakce 0-63 A</t>
  </si>
  <si>
    <t>balastní výplně do jádra gabionů:</t>
  </si>
  <si>
    <t>5,0</t>
  </si>
  <si>
    <t>59241180.A</t>
  </si>
  <si>
    <t>Deska zákrytová 80x60x8 cm</t>
  </si>
  <si>
    <t>(70,0500/0,8)*1,1</t>
  </si>
  <si>
    <t>5</t>
  </si>
  <si>
    <t>Komunikace</t>
  </si>
  <si>
    <t>578100010RA0</t>
  </si>
  <si>
    <t xml:space="preserve">Chodník z litého asfaltu </t>
  </si>
  <si>
    <t>oprava asfaltového krytu chodníku:</t>
  </si>
  <si>
    <t>20,0</t>
  </si>
  <si>
    <t>oprava asfaltového krytu po položení kabelu:</t>
  </si>
  <si>
    <t>6</t>
  </si>
  <si>
    <t>Úpravy povrchu, podlahy</t>
  </si>
  <si>
    <t>600 00</t>
  </si>
  <si>
    <t>Oprava interiéru po provedení el. přípojky - omítka po napojení do rozvaděče a podlaha</t>
  </si>
  <si>
    <t>kpl</t>
  </si>
  <si>
    <t>91</t>
  </si>
  <si>
    <t>Doplňující práce na komunikaci</t>
  </si>
  <si>
    <t>919735112R00</t>
  </si>
  <si>
    <t xml:space="preserve">Řezání stávajícího živičného krytu tl. 5 - 10 cm </t>
  </si>
  <si>
    <t>pro el. přípojku,:</t>
  </si>
  <si>
    <t>2*30</t>
  </si>
  <si>
    <t>93</t>
  </si>
  <si>
    <t>Dokončovací práce inženýrských staveb</t>
  </si>
  <si>
    <t>931961115RR1</t>
  </si>
  <si>
    <t xml:space="preserve">Vložky do dilatačních spár, XPS, tl 20 mm </t>
  </si>
  <si>
    <t>(0,78+0,38+0,48+0,58*2+0,68*2+0,58)*0,2</t>
  </si>
  <si>
    <t>pohled z ulice Hloubětínská:</t>
  </si>
  <si>
    <t>(0,28+0,38+0,48+0,58+0,68+0,58)*0,2</t>
  </si>
  <si>
    <t>930 00</t>
  </si>
  <si>
    <t>Zřízení dilatace v kamenném zdivu z 2 plechů š.306 kotvení do zákl. chem.kotvou s výplní 3x20/8 pryž.</t>
  </si>
  <si>
    <t>(0,78+0,38+0,48+0,58*2+0,68*2+0,58)*0,306</t>
  </si>
  <si>
    <t>(0,28+0,38+0,48+0,58+0,68+0,58)*0,306</t>
  </si>
  <si>
    <t>95</t>
  </si>
  <si>
    <t>Dokončovací konstrukce na pozemních stavbách</t>
  </si>
  <si>
    <t>953941110R00</t>
  </si>
  <si>
    <t xml:space="preserve">Osazení zábradlí schodišťového, balkonového apod. </t>
  </si>
  <si>
    <t>stávající očištěné a opravené zábradlí vč. nátěru:</t>
  </si>
  <si>
    <t>2,735*2</t>
  </si>
  <si>
    <t>950 00</t>
  </si>
  <si>
    <t xml:space="preserve">Montáž a demontáž provizorního oplocení školy </t>
  </si>
  <si>
    <t>(3,682+3,357+3,319+13,224+8,638+31,73+1,711+1,9)</t>
  </si>
  <si>
    <t>(27,996+3,67+3,578+3,433+3,539+4,5)</t>
  </si>
  <si>
    <t>28,312</t>
  </si>
  <si>
    <t>950 01</t>
  </si>
  <si>
    <t xml:space="preserve">Vytyčení inženýrských sítí </t>
  </si>
  <si>
    <t>96</t>
  </si>
  <si>
    <t>Bourání konstrukcí</t>
  </si>
  <si>
    <t>961044111R00</t>
  </si>
  <si>
    <t xml:space="preserve">Bourání základů z betonu prostého </t>
  </si>
  <si>
    <t>(11,433+11,086+0,599)*0,5</t>
  </si>
  <si>
    <t>(8,327+25,927)*0,5</t>
  </si>
  <si>
    <t>962022391R00</t>
  </si>
  <si>
    <t xml:space="preserve">Bourání zdiva nadzákladového kamenného na MVC </t>
  </si>
  <si>
    <t>rozebrání kamenné podezdívky pro další použití:</t>
  </si>
  <si>
    <t>3,682*0,5*(0,63+0,51)*0,5</t>
  </si>
  <si>
    <t>3,357*0,5*(0,77+0,58)*0,5</t>
  </si>
  <si>
    <t>3,319*0,5*(0,91+0,78)*0,5</t>
  </si>
  <si>
    <t>13,224*0,5*(1,01+0,865)*0,5</t>
  </si>
  <si>
    <t>8,638*0,5*(0,815+0,567)*0,5</t>
  </si>
  <si>
    <t>31,73*0,5*(0,58+0,42)*0,5</t>
  </si>
  <si>
    <t>1,711*0,5*0,64</t>
  </si>
  <si>
    <t>(9,406*(0,53+0,91)*0,5+4,02*(0,91+1,189)*0,5)*0,5</t>
  </si>
  <si>
    <t>27,996*0,5*(0,41+0,66)*0,5</t>
  </si>
  <si>
    <t>3,67*0,5*(0,66+0,46)*0,5</t>
  </si>
  <si>
    <t>3,578*0,5*(0,787+0,46)*0,5</t>
  </si>
  <si>
    <t>3,433*0,5*(0,76+0,46)*0,5</t>
  </si>
  <si>
    <t>3,539*0,5*(0,74+0,41)*0,5</t>
  </si>
  <si>
    <t>28,312*0,5*(0,23+0,73)*0,5</t>
  </si>
  <si>
    <t>(2,383*(1,453+1,39)*0,5+1,496*(1,39+0,79)*0,5+9,768*(0,67+0,47)*0,5)*0,5</t>
  </si>
  <si>
    <t>962025151R00</t>
  </si>
  <si>
    <t xml:space="preserve">Bourání pilířů kamenných </t>
  </si>
  <si>
    <t>rozebrání kamenného zdiva pro další použití:</t>
  </si>
  <si>
    <t>0,299*0,505*1,724</t>
  </si>
  <si>
    <t>0,25*0,647*1,86</t>
  </si>
  <si>
    <t>962052211R00</t>
  </si>
  <si>
    <t xml:space="preserve">Bourání zdiva železobetonového nadzákladového </t>
  </si>
  <si>
    <t>železobetonová hlava zdiva:</t>
  </si>
  <si>
    <t>(3,682+3,357+3,319+13,224+8,638+31,73+1,711)*0,6*0,07+0,4*0,7*0,07</t>
  </si>
  <si>
    <t>(27,996+3,67+3,578+3,433+3,539)*0,6*0,07</t>
  </si>
  <si>
    <t>(28,312+2,383+1,496+9,768)*0,6*0,07</t>
  </si>
  <si>
    <t>výkres 4 - pozn. A:</t>
  </si>
  <si>
    <t>ŽB stěna tl. 250 mm, v. 1,5 m:</t>
  </si>
  <si>
    <t>(4,807+4,811)*0,25*1,5</t>
  </si>
  <si>
    <t>výkres 4 - pozn. A1:</t>
  </si>
  <si>
    <t>ŽB stěna tl. 250 mm, v. 1,5 m až 0,6 m:</t>
  </si>
  <si>
    <t>13,972*0,25*(1,5+0,6)*0,5</t>
  </si>
  <si>
    <t>výkres 4 - pozn. A2:</t>
  </si>
  <si>
    <t>ŽB stěna tl. 250 mm, v. 1,6 m až 07 m:</t>
  </si>
  <si>
    <t>13,646*0,25*(1,6+0,7)*0,5</t>
  </si>
  <si>
    <t>966067111R00</t>
  </si>
  <si>
    <t xml:space="preserve">Rozebrání plotu tyč. lať. prken. drátěného, plech. </t>
  </si>
  <si>
    <t>oplocení z pletiva v rámu vč. ocelových sloupků:</t>
  </si>
  <si>
    <t>(3,682+3,357+3,319+13,224+8,638+31,73+1,711)</t>
  </si>
  <si>
    <t>(27,996+3,67+3,578+3,433+3,539)</t>
  </si>
  <si>
    <t>97</t>
  </si>
  <si>
    <t>Prorážení otvorů</t>
  </si>
  <si>
    <t>970031025R00</t>
  </si>
  <si>
    <t xml:space="preserve">Vrtání jádrové do zdiva cihelného d 25 mm </t>
  </si>
  <si>
    <t>průraz pro el.přípojku:</t>
  </si>
  <si>
    <t>0,6</t>
  </si>
  <si>
    <t>976071111R00</t>
  </si>
  <si>
    <t xml:space="preserve">Vybourání kovových zábradlí a madel </t>
  </si>
  <si>
    <t>979021111R00</t>
  </si>
  <si>
    <t xml:space="preserve">Výběr a sbírání kamene ručně ze suti s očištěním </t>
  </si>
  <si>
    <t>očištění kamen.zdiva pro nové požití:</t>
  </si>
  <si>
    <t>pro kam.zdivo:</t>
  </si>
  <si>
    <t>12,024</t>
  </si>
  <si>
    <t>pro gabiony:</t>
  </si>
  <si>
    <t>16,5*0,5</t>
  </si>
  <si>
    <t>979082111R00</t>
  </si>
  <si>
    <t xml:space="preserve">Vnitrostaveništní doprava suti do 10 m </t>
  </si>
  <si>
    <t>vybouraný kámen pro nové použití doprava na meziskládku a k místu použití:</t>
  </si>
  <si>
    <t>20,2740*2,5*2</t>
  </si>
  <si>
    <t>979082121R00</t>
  </si>
  <si>
    <t xml:space="preserve">Příplatek k vnitrost. dopravě suti za dalších 5 m </t>
  </si>
  <si>
    <t>20,2740*2,5*8*2</t>
  </si>
  <si>
    <t>99</t>
  </si>
  <si>
    <t>Staveništní přesun hmot</t>
  </si>
  <si>
    <t>998151111R00</t>
  </si>
  <si>
    <t xml:space="preserve">Přesun hmot, oplocení a zvláštní obj. zděné do 10m </t>
  </si>
  <si>
    <t>711</t>
  </si>
  <si>
    <t>Izolace proti vodě</t>
  </si>
  <si>
    <t>711111001RZ1</t>
  </si>
  <si>
    <t>Izolace proti vlhkosti vodor. nátěr ALP za studena 1x nátěr - včetně dodávky penetračního laku ALP</t>
  </si>
  <si>
    <t>(8,825+25,627)*0,3</t>
  </si>
  <si>
    <t>28,292*0,3</t>
  </si>
  <si>
    <t>3,766*0,3</t>
  </si>
  <si>
    <t>3,54*0,3</t>
  </si>
  <si>
    <t>711112001RZ1</t>
  </si>
  <si>
    <t>Izolace proti vlhkosti svis. nátěr ALP, za studena 1x nátěr - včetně dodávky asfaltového laku</t>
  </si>
  <si>
    <t>711141559R00</t>
  </si>
  <si>
    <t xml:space="preserve">Izolace proti vlhk. vodorovná pásy přitavením </t>
  </si>
  <si>
    <t>711142559R00</t>
  </si>
  <si>
    <t xml:space="preserve">Izolace proti vlhkosti svislá pásy přitavením </t>
  </si>
  <si>
    <t>62852251</t>
  </si>
  <si>
    <t>Pás modifikovaný asfalt</t>
  </si>
  <si>
    <t>21,0150*1,15</t>
  </si>
  <si>
    <t>60,1200*1,2</t>
  </si>
  <si>
    <t>998711201R00</t>
  </si>
  <si>
    <t xml:space="preserve">Přesun hmot pro izolace proti vodě, výšky do 6 m </t>
  </si>
  <si>
    <t>766</t>
  </si>
  <si>
    <t>Konstrukce truhlářské</t>
  </si>
  <si>
    <t>766 00</t>
  </si>
  <si>
    <t>Vytvoření sedáku pro děti z 2x WPC terasového prkna dl. 3200</t>
  </si>
  <si>
    <t>998766201R00</t>
  </si>
  <si>
    <t xml:space="preserve">Přesun hmot pro truhlářské konstr., výšky do 6 m </t>
  </si>
  <si>
    <t>767</t>
  </si>
  <si>
    <t>Konstrukce zámečnické</t>
  </si>
  <si>
    <t>767 00</t>
  </si>
  <si>
    <t>767914110R00</t>
  </si>
  <si>
    <t xml:space="preserve">Montáž oplocení rámového H do 1,0 m </t>
  </si>
  <si>
    <t>32,54+31,75+1,71</t>
  </si>
  <si>
    <t>2,09+25,905+14,22</t>
  </si>
  <si>
    <t>26,125+2,19</t>
  </si>
  <si>
    <t>767920820R00</t>
  </si>
  <si>
    <t xml:space="preserve">Demontáž vrat k oplocení plochy do 6 m2 </t>
  </si>
  <si>
    <t>767920840R00</t>
  </si>
  <si>
    <t xml:space="preserve">Demontáž vrat k oplocení plochy do 10 m2 </t>
  </si>
  <si>
    <t>767995103R00</t>
  </si>
  <si>
    <t xml:space="preserve">Výroba a montáž kov. atypických konstr. do 20 kg </t>
  </si>
  <si>
    <t>kg</t>
  </si>
  <si>
    <t>jackel 60/60/4:</t>
  </si>
  <si>
    <t>(1*2,0+7*1,9+5*1,85+20*1,8)*7,0</t>
  </si>
  <si>
    <t>ploch.ocel 30/6:</t>
  </si>
  <si>
    <t>(128*0,06+8*0,12)*1,41</t>
  </si>
  <si>
    <t>(3*1,48+4*1,58+7*1,68+5*1,78+2*1,88)*7</t>
  </si>
  <si>
    <t>(84*0,06+4*0,12)*1,41</t>
  </si>
  <si>
    <t>ploch.ocel 60/6:</t>
  </si>
  <si>
    <t>42*0,08*3,77</t>
  </si>
  <si>
    <t>(2*1,28+3*1,38+3*1,48+3*1,58+2*1,68+3*1,78)*7,0</t>
  </si>
  <si>
    <t>(60*0,06+2*0,185)*1,41</t>
  </si>
  <si>
    <t>32*0,08*3,77</t>
  </si>
  <si>
    <t>tyčovina 12/12:</t>
  </si>
  <si>
    <t>1,0*1,13</t>
  </si>
  <si>
    <t>767 01</t>
  </si>
  <si>
    <t>767 02</t>
  </si>
  <si>
    <t>767 03</t>
  </si>
  <si>
    <t>767 04</t>
  </si>
  <si>
    <t>767 05</t>
  </si>
  <si>
    <t>767 06</t>
  </si>
  <si>
    <t>767 07</t>
  </si>
  <si>
    <t>767 08</t>
  </si>
  <si>
    <t>31+18+12</t>
  </si>
  <si>
    <t>13215528</t>
  </si>
  <si>
    <t>Tyč ocelová čtvercová jakost S235  12 mm</t>
  </si>
  <si>
    <t>1,0*1,13*1,1/1000</t>
  </si>
  <si>
    <t>13224802</t>
  </si>
  <si>
    <t>Tyč ocelová plochá jakost S235  30x 6 mm</t>
  </si>
  <si>
    <t>(128*0,06+8*0,12)*1,41*1,1/1000</t>
  </si>
  <si>
    <t>(84*0,06+4*0,12)*1,41*1,1/1000</t>
  </si>
  <si>
    <t>(60*0,06+2*0,185)*1,41*1,1/1000</t>
  </si>
  <si>
    <t>13322753</t>
  </si>
  <si>
    <t>Tyč ocelová plochá jakost S235  80x  6 mm</t>
  </si>
  <si>
    <t>42*0,08*3,77*1,1/1000</t>
  </si>
  <si>
    <t>32*0,08*3,77*1,1/1000</t>
  </si>
  <si>
    <t>14587272</t>
  </si>
  <si>
    <t>Profil čtvercový uzavř.svařovaný  S235  60 x 4 mm</t>
  </si>
  <si>
    <t>(1*2,0+7*1,9+5*1,85+20*1,8)*7,0*1,1/1000</t>
  </si>
  <si>
    <t>(3*1,48+4*1,58+7*1,68+5*1,78+2*1,88)*7*1,1/1000</t>
  </si>
  <si>
    <t>(2*1,28+3*1,38+3*1,48+3*1,58+2*1,68+3*1,78)*7,0*1,1/1000</t>
  </si>
  <si>
    <t>998767201R00</t>
  </si>
  <si>
    <t xml:space="preserve">Přesun hmot pro zámečnické konstr., výšky do 6 m </t>
  </si>
  <si>
    <t>783</t>
  </si>
  <si>
    <t>Nátěry</t>
  </si>
  <si>
    <t>783900090RAC</t>
  </si>
  <si>
    <t>Ostatní práce pro nátěry odrezivění kovových konstrukcí</t>
  </si>
  <si>
    <t>Pozn. 2:</t>
  </si>
  <si>
    <t>1,9*1,712*2</t>
  </si>
  <si>
    <t>4,762*2,304*2</t>
  </si>
  <si>
    <t>4,563*2,3*2</t>
  </si>
  <si>
    <t>783950010RAB</t>
  </si>
  <si>
    <t>Oprava nátěrů kovových konstrukcí syntet. lakem opálení, odmaštění, 1x krycí + 1x email</t>
  </si>
  <si>
    <t>M21</t>
  </si>
  <si>
    <t>Elektromontáže</t>
  </si>
  <si>
    <t>210810005RT3</t>
  </si>
  <si>
    <t>Kabel CYKY-m 750 V 3 x 1,5 mm2 volně uložený včetně dodávky CYKY 3Cx1.5</t>
  </si>
  <si>
    <t>přípojka pro pohon brány:</t>
  </si>
  <si>
    <t>30</t>
  </si>
  <si>
    <t>210 00</t>
  </si>
  <si>
    <t>D+M elektro pohonu otevírání křídel stávající dvoukřídlové brány</t>
  </si>
  <si>
    <t>210 01</t>
  </si>
  <si>
    <t>Úprava rozvaděče a umístění 1x jističe 16A a proudového chrániče pro napojení brány</t>
  </si>
  <si>
    <t>210 02</t>
  </si>
  <si>
    <t>Úprava rozvaděče a umístění 1x jističe 10A a proudového chrániče pro napojení domácího telefonu</t>
  </si>
  <si>
    <t>210 03</t>
  </si>
  <si>
    <t>Dodávka dálkových rádiových ovladačů k otevírání brány</t>
  </si>
  <si>
    <t>210 04</t>
  </si>
  <si>
    <t>D+M příslušenství k pohonu brány - fotobuňka, maják, klíčový modul</t>
  </si>
  <si>
    <t>M22</t>
  </si>
  <si>
    <t>Montáž sdělovací a zabezp. techniky</t>
  </si>
  <si>
    <t>220061164R00</t>
  </si>
  <si>
    <t xml:space="preserve">Položení trubky HDPE do výkopu </t>
  </si>
  <si>
    <t>220301022R00</t>
  </si>
  <si>
    <t xml:space="preserve">Lišta elektroinstalační L 40 </t>
  </si>
  <si>
    <t>222280222R00</t>
  </si>
  <si>
    <t xml:space="preserve">SYKFY v trubkách </t>
  </si>
  <si>
    <t>222323231R00</t>
  </si>
  <si>
    <t xml:space="preserve">Zvonkové tlačítko, na úchyt.body </t>
  </si>
  <si>
    <t>3457114700</t>
  </si>
  <si>
    <t>Trubka kabelová chránička KOPOFLEX KF 09040</t>
  </si>
  <si>
    <t>38226871</t>
  </si>
  <si>
    <t>Telefon domácí</t>
  </si>
  <si>
    <t>38228390</t>
  </si>
  <si>
    <t>Tablo tlačítkové</t>
  </si>
  <si>
    <t>M46</t>
  </si>
  <si>
    <t>Zemní práce při montážích</t>
  </si>
  <si>
    <t>460200133RT2</t>
  </si>
  <si>
    <t>Výkop kabelové rýhy 35/50 cm  hor.3 ruční výkop rýhy</t>
  </si>
  <si>
    <t>460420351RT1</t>
  </si>
  <si>
    <t>Zřízení lože,kryt cihly 35 cm /podél/,zásyp 5 cm lože a zásyp ze štěrkopísku</t>
  </si>
  <si>
    <t>460560103RT1</t>
  </si>
  <si>
    <t>Zához rýhy 35/20 cm, hornina třídy 3 ruční zához rýhy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</si>
  <si>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</si>
  <si>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</si>
  <si>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</si>
  <si>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</si>
  <si>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</si>
  <si>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</si>
  <si>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</si>
  <si>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</si>
  <si>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</si>
  <si>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</si>
  <si>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</si>
  <si>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</si>
  <si>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</si>
  <si>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</si>
  <si>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</si>
  <si>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</si>
  <si>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</si>
  <si>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Rezerva rozpočtu</t>
  </si>
  <si>
    <t>bude určen výběrovým řízením</t>
  </si>
  <si>
    <t>MČ Praha 14 Bratří Venclíků 1073, Praha 9</t>
  </si>
  <si>
    <t>R-Projekt 07 Praha s.r.o. Ke Strašnické 8/1795,P10</t>
  </si>
  <si>
    <t>SOUPIS PRACÍ</t>
  </si>
  <si>
    <t>Kompletační činnost (IČD)-vč inž činnosti, zpracování DIO, platba za zábory</t>
  </si>
  <si>
    <t>Zařízení staveniště (vč. oplocení stavby)</t>
  </si>
  <si>
    <t>Rámové oplocení 350x1000 vč úchytných plechů</t>
  </si>
  <si>
    <t>Rámové oplocení 900x1000 do oblouku vč úchytných plechů</t>
  </si>
  <si>
    <t>Rámové oplocení 920x1000 do oblouku vč úchytných plechů</t>
  </si>
  <si>
    <t>Rámové oplocení 1495x1000 vč úchytných plechů</t>
  </si>
  <si>
    <t>Rámové oplocení 1610x1000 vč úchytných plechů</t>
  </si>
  <si>
    <t>Rámové oplocení 1620x1000 vč úchytných plechů</t>
  </si>
  <si>
    <t>Rámové oplocení 1745x1000 vč úchytných plechů</t>
  </si>
  <si>
    <t>Všechny ocelové konstrukce musí být žárově pozinkované a opatřené 2x antikorozním nátěrem - to je započteno v položkové ceně zámečnických konstrukcí</t>
  </si>
  <si>
    <t>Rámové oplocení 1810x1000 vč úchytných plechů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</si>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</sst>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22" fillId="0" borderId="51" xfId="20" applyFont="1" applyBorder="1" applyAlignment="1">
      <alignment vertical="top" wrapText="1"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3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471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Oprava uličního oplocení ZŠ Hloubětínská 700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 t="s">
        <v>470</v>
      </c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 t="str">
        <f>Projektant</f>
        <v>R-Projekt 07 Praha s.r.o. Ke Strašnické 8/1795,P10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 t="s">
        <v>469</v>
      </c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 t="s">
        <v>468</v>
      </c>
      <c r="D11" s="207"/>
      <c r="E11" s="207"/>
      <c r="F11" s="39" t="s">
        <v>16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Rekapitulace!A31</f>
        <v>Ztížené výrobní podmínky</v>
      </c>
      <c r="E15" s="58"/>
      <c r="F15" s="59"/>
      <c r="G15" s="56">
        <f>Rekapitulace!I31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Rekapitulace!A32</f>
        <v>Oborová přirážka</v>
      </c>
      <c r="E16" s="60"/>
      <c r="F16" s="61"/>
      <c r="G16" s="56">
        <f>Rekapitulace!I32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Rekapitulace!A33</f>
        <v>Přesun stavebních kapacit</v>
      </c>
      <c r="E17" s="60"/>
      <c r="F17" s="61"/>
      <c r="G17" s="56">
        <f>Rekapitulace!I33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Rekapitulace!A34</f>
        <v>Mimostaveništní doprava</v>
      </c>
      <c r="E18" s="60"/>
      <c r="F18" s="61"/>
      <c r="G18" s="56">
        <f>Rekapitulace!I34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Rekapitulace!A35</f>
        <v>Zařízení staveniště (vč. oplocení stavby)</v>
      </c>
      <c r="E19" s="60"/>
      <c r="F19" s="61"/>
      <c r="G19" s="56">
        <f>Rekapitulace!I35</f>
        <v>0</v>
      </c>
    </row>
    <row r="20" spans="1:7" ht="15.95" customHeight="1">
      <c r="A20" s="64"/>
      <c r="B20" s="55"/>
      <c r="C20" s="56"/>
      <c r="D20" s="9" t="str">
        <f>Rekapitulace!A36</f>
        <v>Provoz investora</v>
      </c>
      <c r="E20" s="60"/>
      <c r="F20" s="61"/>
      <c r="G20" s="56">
        <f>Rekapitulace!I36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Rekapitulace!A37</f>
        <v>Kompletační činnost (IČD)-vč inž činnosti, zpracování DIO, platba za zábory</v>
      </c>
      <c r="E21" s="60"/>
      <c r="F21" s="61"/>
      <c r="G21" s="56">
        <f>Rekapitulace!I37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2">
        <f>C23-F32</f>
        <v>0</v>
      </c>
      <c r="G30" s="21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2">
        <f>ROUND(PRODUCT(F30,C31/100),0)</f>
        <v>0</v>
      </c>
      <c r="G31" s="21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2">
        <v>0</v>
      </c>
      <c r="G32" s="21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2">
        <f>ROUND(PRODUCT(F32,C33/100),0)</f>
        <v>0</v>
      </c>
      <c r="G33" s="21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4">
        <f>ROUND(SUM(F30:F33),0)</f>
        <v>0</v>
      </c>
      <c r="G34" s="21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16"/>
      <c r="C46" s="216"/>
      <c r="D46" s="216"/>
      <c r="E46" s="216"/>
      <c r="F46" s="216"/>
      <c r="G46" s="216"/>
    </row>
    <row r="47" spans="2:7" ht="12.75">
      <c r="B47" s="216"/>
      <c r="C47" s="216"/>
      <c r="D47" s="216"/>
      <c r="E47" s="216"/>
      <c r="F47" s="216"/>
      <c r="G47" s="216"/>
    </row>
    <row r="48" spans="2:7" ht="12.75">
      <c r="B48" s="216"/>
      <c r="C48" s="216"/>
      <c r="D48" s="216"/>
      <c r="E48" s="216"/>
      <c r="F48" s="216"/>
      <c r="G48" s="216"/>
    </row>
    <row r="49" spans="2:7" ht="12.75">
      <c r="B49" s="216"/>
      <c r="C49" s="216"/>
      <c r="D49" s="216"/>
      <c r="E49" s="216"/>
      <c r="F49" s="216"/>
      <c r="G49" s="216"/>
    </row>
    <row r="50" spans="2:7" ht="12.75">
      <c r="B50" s="216"/>
      <c r="C50" s="216"/>
      <c r="D50" s="216"/>
      <c r="E50" s="216"/>
      <c r="F50" s="216"/>
      <c r="G50" s="216"/>
    </row>
    <row r="51" spans="2:7" ht="12.75">
      <c r="B51" s="216"/>
      <c r="C51" s="216"/>
      <c r="D51" s="216"/>
      <c r="E51" s="216"/>
      <c r="F51" s="216"/>
      <c r="G51" s="216"/>
    </row>
    <row r="52" spans="2:7" ht="12.75">
      <c r="B52" s="216"/>
      <c r="C52" s="216"/>
      <c r="D52" s="216"/>
      <c r="E52" s="216"/>
      <c r="F52" s="216"/>
      <c r="G52" s="216"/>
    </row>
    <row r="53" spans="2:7" ht="12.75">
      <c r="B53" s="216"/>
      <c r="C53" s="216"/>
      <c r="D53" s="216"/>
      <c r="E53" s="216"/>
      <c r="F53" s="216"/>
      <c r="G53" s="216"/>
    </row>
    <row r="54" spans="2:7" ht="12.75">
      <c r="B54" s="216"/>
      <c r="C54" s="216"/>
      <c r="D54" s="216"/>
      <c r="E54" s="216"/>
      <c r="F54" s="216"/>
      <c r="G54" s="216"/>
    </row>
    <row r="55" spans="2:7" ht="12.75">
      <c r="B55" s="216"/>
      <c r="C55" s="216"/>
      <c r="D55" s="216"/>
      <c r="E55" s="216"/>
      <c r="F55" s="216"/>
      <c r="G55" s="21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0"/>
  <sheetViews>
    <sheetView workbookViewId="0" topLeftCell="A31">
      <selection activeCell="A36" sqref="A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49</v>
      </c>
      <c r="B1" s="218"/>
      <c r="C1" s="97" t="str">
        <f>CONCATENATE(cislostavby," ",nazevstavby)</f>
        <v>RProj1617 Oprava uličního oplocení ZŠ Hloubětínská 700</v>
      </c>
      <c r="D1" s="98"/>
      <c r="E1" s="99"/>
      <c r="F1" s="98"/>
      <c r="G1" s="100" t="s">
        <v>50</v>
      </c>
      <c r="H1" s="101" t="s">
        <v>79</v>
      </c>
      <c r="I1" s="102"/>
    </row>
    <row r="2" spans="1:9" ht="13.5" thickBot="1">
      <c r="A2" s="219" t="s">
        <v>51</v>
      </c>
      <c r="B2" s="220"/>
      <c r="C2" s="103" t="str">
        <f>CONCATENATE(cisloobjektu," ",nazevobjektu)</f>
        <v>01 Oprava uličního oplocení ZŠ Hloubětínská 700</v>
      </c>
      <c r="D2" s="104"/>
      <c r="E2" s="105"/>
      <c r="F2" s="104"/>
      <c r="G2" s="221" t="s">
        <v>78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Položky!BA26</f>
        <v>0</v>
      </c>
      <c r="F7" s="202">
        <f>Položky!BB26</f>
        <v>0</v>
      </c>
      <c r="G7" s="202">
        <f>Položky!BC26</f>
        <v>0</v>
      </c>
      <c r="H7" s="202">
        <f>Položky!BD26</f>
        <v>0</v>
      </c>
      <c r="I7" s="203">
        <f>Položky!BE26</f>
        <v>0</v>
      </c>
    </row>
    <row r="8" spans="1:9" s="35" customFormat="1" ht="12.75">
      <c r="A8" s="200" t="str">
        <f>Položky!B27</f>
        <v>2</v>
      </c>
      <c r="B8" s="115" t="str">
        <f>Položky!C27</f>
        <v>Základy a zvláštní zakládání</v>
      </c>
      <c r="C8" s="66"/>
      <c r="D8" s="116"/>
      <c r="E8" s="201">
        <f>Položky!BA65</f>
        <v>0</v>
      </c>
      <c r="F8" s="202">
        <f>Položky!BB65</f>
        <v>0</v>
      </c>
      <c r="G8" s="202">
        <f>Položky!BC65</f>
        <v>0</v>
      </c>
      <c r="H8" s="202">
        <f>Položky!BD65</f>
        <v>0</v>
      </c>
      <c r="I8" s="203">
        <f>Položky!BE65</f>
        <v>0</v>
      </c>
    </row>
    <row r="9" spans="1:9" s="35" customFormat="1" ht="12.75">
      <c r="A9" s="200" t="str">
        <f>Položky!B66</f>
        <v>3</v>
      </c>
      <c r="B9" s="115" t="str">
        <f>Položky!C66</f>
        <v>Svislé a kompletní konstrukce</v>
      </c>
      <c r="C9" s="66"/>
      <c r="D9" s="116"/>
      <c r="E9" s="201">
        <f>Položky!BA136</f>
        <v>0</v>
      </c>
      <c r="F9" s="202">
        <f>Položky!BB136</f>
        <v>0</v>
      </c>
      <c r="G9" s="202">
        <f>Položky!BC136</f>
        <v>0</v>
      </c>
      <c r="H9" s="202">
        <f>Položky!BD136</f>
        <v>0</v>
      </c>
      <c r="I9" s="203">
        <f>Položky!BE136</f>
        <v>0</v>
      </c>
    </row>
    <row r="10" spans="1:9" s="35" customFormat="1" ht="12.75">
      <c r="A10" s="200" t="str">
        <f>Položky!B137</f>
        <v>5</v>
      </c>
      <c r="B10" s="115" t="str">
        <f>Položky!C137</f>
        <v>Komunikace</v>
      </c>
      <c r="C10" s="66"/>
      <c r="D10" s="116"/>
      <c r="E10" s="201">
        <f>Položky!BA143</f>
        <v>0</v>
      </c>
      <c r="F10" s="202">
        <f>Položky!BB143</f>
        <v>0</v>
      </c>
      <c r="G10" s="202">
        <f>Položky!BC143</f>
        <v>0</v>
      </c>
      <c r="H10" s="202">
        <f>Položky!BD143</f>
        <v>0</v>
      </c>
      <c r="I10" s="203">
        <f>Položky!BE143</f>
        <v>0</v>
      </c>
    </row>
    <row r="11" spans="1:9" s="35" customFormat="1" ht="12.75">
      <c r="A11" s="200" t="str">
        <f>Položky!B144</f>
        <v>6</v>
      </c>
      <c r="B11" s="115" t="str">
        <f>Položky!C144</f>
        <v>Úpravy povrchu, podlahy</v>
      </c>
      <c r="C11" s="66"/>
      <c r="D11" s="116"/>
      <c r="E11" s="201">
        <f>Položky!BA146</f>
        <v>0</v>
      </c>
      <c r="F11" s="202">
        <f>Položky!BB146</f>
        <v>0</v>
      </c>
      <c r="G11" s="202">
        <f>Položky!BC146</f>
        <v>0</v>
      </c>
      <c r="H11" s="202">
        <f>Položky!BD146</f>
        <v>0</v>
      </c>
      <c r="I11" s="203">
        <f>Položky!BE146</f>
        <v>0</v>
      </c>
    </row>
    <row r="12" spans="1:9" s="35" customFormat="1" ht="12.75">
      <c r="A12" s="200" t="str">
        <f>Položky!B147</f>
        <v>91</v>
      </c>
      <c r="B12" s="115" t="str">
        <f>Položky!C147</f>
        <v>Doplňující práce na komunikaci</v>
      </c>
      <c r="C12" s="66"/>
      <c r="D12" s="116"/>
      <c r="E12" s="201">
        <f>Položky!BA151</f>
        <v>0</v>
      </c>
      <c r="F12" s="202">
        <f>Položky!BB151</f>
        <v>0</v>
      </c>
      <c r="G12" s="202">
        <f>Položky!BC151</f>
        <v>0</v>
      </c>
      <c r="H12" s="202">
        <f>Položky!BD151</f>
        <v>0</v>
      </c>
      <c r="I12" s="203">
        <f>Položky!BE151</f>
        <v>0</v>
      </c>
    </row>
    <row r="13" spans="1:9" s="35" customFormat="1" ht="12.75">
      <c r="A13" s="200" t="str">
        <f>Položky!B152</f>
        <v>93</v>
      </c>
      <c r="B13" s="115" t="str">
        <f>Položky!C152</f>
        <v>Dokončovací práce inženýrských staveb</v>
      </c>
      <c r="C13" s="66"/>
      <c r="D13" s="116"/>
      <c r="E13" s="201">
        <f>Položky!BA163</f>
        <v>0</v>
      </c>
      <c r="F13" s="202">
        <f>Položky!BB163</f>
        <v>0</v>
      </c>
      <c r="G13" s="202">
        <f>Položky!BC163</f>
        <v>0</v>
      </c>
      <c r="H13" s="202">
        <f>Položky!BD163</f>
        <v>0</v>
      </c>
      <c r="I13" s="203">
        <f>Položky!BE163</f>
        <v>0</v>
      </c>
    </row>
    <row r="14" spans="1:9" s="35" customFormat="1" ht="12.75">
      <c r="A14" s="200" t="str">
        <f>Položky!B164</f>
        <v>95</v>
      </c>
      <c r="B14" s="115" t="str">
        <f>Položky!C164</f>
        <v>Dokončovací konstrukce na pozemních stavbách</v>
      </c>
      <c r="C14" s="66"/>
      <c r="D14" s="116"/>
      <c r="E14" s="201">
        <f>Položky!BA176</f>
        <v>0</v>
      </c>
      <c r="F14" s="202">
        <f>Položky!BB176</f>
        <v>0</v>
      </c>
      <c r="G14" s="202">
        <f>Položky!BC176</f>
        <v>0</v>
      </c>
      <c r="H14" s="202">
        <f>Položky!BD176</f>
        <v>0</v>
      </c>
      <c r="I14" s="203">
        <f>Položky!BE176</f>
        <v>0</v>
      </c>
    </row>
    <row r="15" spans="1:9" s="35" customFormat="1" ht="12.75">
      <c r="A15" s="200" t="str">
        <f>Položky!B177</f>
        <v>96</v>
      </c>
      <c r="B15" s="115" t="str">
        <f>Položky!C177</f>
        <v>Bourání konstrukcí</v>
      </c>
      <c r="C15" s="66"/>
      <c r="D15" s="116"/>
      <c r="E15" s="201">
        <f>Položky!BA240</f>
        <v>0</v>
      </c>
      <c r="F15" s="202">
        <f>Položky!BB240</f>
        <v>0</v>
      </c>
      <c r="G15" s="202">
        <f>Položky!BC240</f>
        <v>0</v>
      </c>
      <c r="H15" s="202">
        <f>Položky!BD240</f>
        <v>0</v>
      </c>
      <c r="I15" s="203">
        <f>Položky!BE240</f>
        <v>0</v>
      </c>
    </row>
    <row r="16" spans="1:9" s="35" customFormat="1" ht="12.75">
      <c r="A16" s="200" t="str">
        <f>Položky!B241</f>
        <v>97</v>
      </c>
      <c r="B16" s="115" t="str">
        <f>Položky!C241</f>
        <v>Prorážení otvorů</v>
      </c>
      <c r="C16" s="66"/>
      <c r="D16" s="116"/>
      <c r="E16" s="201">
        <f>Položky!BA259</f>
        <v>0</v>
      </c>
      <c r="F16" s="202">
        <f>Položky!BB259</f>
        <v>0</v>
      </c>
      <c r="G16" s="202">
        <f>Položky!BC259</f>
        <v>0</v>
      </c>
      <c r="H16" s="202">
        <f>Položky!BD259</f>
        <v>0</v>
      </c>
      <c r="I16" s="203">
        <f>Položky!BE259</f>
        <v>0</v>
      </c>
    </row>
    <row r="17" spans="1:9" s="35" customFormat="1" ht="12.75">
      <c r="A17" s="200" t="str">
        <f>Položky!B260</f>
        <v>99</v>
      </c>
      <c r="B17" s="115" t="str">
        <f>Položky!C260</f>
        <v>Staveništní přesun hmot</v>
      </c>
      <c r="C17" s="66"/>
      <c r="D17" s="116"/>
      <c r="E17" s="201">
        <f>Položky!BA262</f>
        <v>0</v>
      </c>
      <c r="F17" s="202">
        <f>Položky!BB262</f>
        <v>0</v>
      </c>
      <c r="G17" s="202">
        <f>Položky!BC262</f>
        <v>0</v>
      </c>
      <c r="H17" s="202">
        <f>Položky!BD262</f>
        <v>0</v>
      </c>
      <c r="I17" s="203">
        <f>Položky!BE262</f>
        <v>0</v>
      </c>
    </row>
    <row r="18" spans="1:9" s="35" customFormat="1" ht="12.75">
      <c r="A18" s="200" t="str">
        <f>Položky!B263</f>
        <v>711</v>
      </c>
      <c r="B18" s="115" t="str">
        <f>Položky!C263</f>
        <v>Izolace proti vodě</v>
      </c>
      <c r="C18" s="66"/>
      <c r="D18" s="116"/>
      <c r="E18" s="201">
        <f>Položky!BA288</f>
        <v>0</v>
      </c>
      <c r="F18" s="202">
        <f>Položky!BB288</f>
        <v>0</v>
      </c>
      <c r="G18" s="202">
        <f>Položky!BC288</f>
        <v>0</v>
      </c>
      <c r="H18" s="202">
        <f>Položky!BD288</f>
        <v>0</v>
      </c>
      <c r="I18" s="203">
        <f>Položky!BE288</f>
        <v>0</v>
      </c>
    </row>
    <row r="19" spans="1:9" s="35" customFormat="1" ht="12.75">
      <c r="A19" s="200" t="str">
        <f>Položky!B289</f>
        <v>766</v>
      </c>
      <c r="B19" s="115" t="str">
        <f>Položky!C289</f>
        <v>Konstrukce truhlářské</v>
      </c>
      <c r="C19" s="66"/>
      <c r="D19" s="116"/>
      <c r="E19" s="201">
        <f>Položky!BA292</f>
        <v>0</v>
      </c>
      <c r="F19" s="202">
        <f>Položky!BB292</f>
        <v>0</v>
      </c>
      <c r="G19" s="202">
        <f>Položky!BC292</f>
        <v>0</v>
      </c>
      <c r="H19" s="202">
        <f>Položky!BD292</f>
        <v>0</v>
      </c>
      <c r="I19" s="203">
        <f>Položky!BE292</f>
        <v>0</v>
      </c>
    </row>
    <row r="20" spans="1:9" s="35" customFormat="1" ht="12.75">
      <c r="A20" s="200" t="str">
        <f>Položky!B293</f>
        <v>767</v>
      </c>
      <c r="B20" s="115" t="str">
        <f>Položky!C293</f>
        <v>Konstrukce zámečnické</v>
      </c>
      <c r="C20" s="66"/>
      <c r="D20" s="116"/>
      <c r="E20" s="201">
        <f>Položky!BA380</f>
        <v>0</v>
      </c>
      <c r="F20" s="202">
        <f>Položky!BB380</f>
        <v>0</v>
      </c>
      <c r="G20" s="202">
        <f>Položky!BC380</f>
        <v>0</v>
      </c>
      <c r="H20" s="202">
        <f>Položky!BD380</f>
        <v>0</v>
      </c>
      <c r="I20" s="203">
        <f>Položky!BE380</f>
        <v>0</v>
      </c>
    </row>
    <row r="21" spans="1:9" s="35" customFormat="1" ht="12.75">
      <c r="A21" s="200" t="str">
        <f>Položky!B381</f>
        <v>783</v>
      </c>
      <c r="B21" s="115" t="str">
        <f>Položky!C381</f>
        <v>Nátěry</v>
      </c>
      <c r="C21" s="66"/>
      <c r="D21" s="116"/>
      <c r="E21" s="201">
        <f>Položky!BA388</f>
        <v>0</v>
      </c>
      <c r="F21" s="202">
        <f>Položky!BB388</f>
        <v>0</v>
      </c>
      <c r="G21" s="202">
        <f>Položky!BC388</f>
        <v>0</v>
      </c>
      <c r="H21" s="202">
        <f>Položky!BD388</f>
        <v>0</v>
      </c>
      <c r="I21" s="203">
        <f>Položky!BE388</f>
        <v>0</v>
      </c>
    </row>
    <row r="22" spans="1:9" s="35" customFormat="1" ht="12.75">
      <c r="A22" s="200" t="str">
        <f>Položky!B389</f>
        <v>M21</v>
      </c>
      <c r="B22" s="115" t="str">
        <f>Položky!C389</f>
        <v>Elektromontáže</v>
      </c>
      <c r="C22" s="66"/>
      <c r="D22" s="116"/>
      <c r="E22" s="201">
        <f>Položky!BA398</f>
        <v>0</v>
      </c>
      <c r="F22" s="202">
        <f>Položky!BB398</f>
        <v>0</v>
      </c>
      <c r="G22" s="202">
        <f>Položky!BC398</f>
        <v>0</v>
      </c>
      <c r="H22" s="202">
        <f>Položky!BD398</f>
        <v>0</v>
      </c>
      <c r="I22" s="203">
        <f>Položky!BE398</f>
        <v>0</v>
      </c>
    </row>
    <row r="23" spans="1:9" s="35" customFormat="1" ht="12.75">
      <c r="A23" s="200" t="str">
        <f>Položky!B399</f>
        <v>M22</v>
      </c>
      <c r="B23" s="115" t="str">
        <f>Položky!C399</f>
        <v>Montáž sdělovací a zabezp. techniky</v>
      </c>
      <c r="C23" s="66"/>
      <c r="D23" s="116"/>
      <c r="E23" s="201">
        <f>Položky!BA407</f>
        <v>0</v>
      </c>
      <c r="F23" s="202">
        <f>Položky!BB407</f>
        <v>0</v>
      </c>
      <c r="G23" s="202">
        <f>Položky!BC407</f>
        <v>0</v>
      </c>
      <c r="H23" s="202">
        <f>Položky!BD407</f>
        <v>0</v>
      </c>
      <c r="I23" s="203">
        <f>Položky!BE407</f>
        <v>0</v>
      </c>
    </row>
    <row r="24" spans="1:9" s="35" customFormat="1" ht="12.75">
      <c r="A24" s="200" t="str">
        <f>Položky!B408</f>
        <v>M46</v>
      </c>
      <c r="B24" s="115" t="str">
        <f>Položky!C408</f>
        <v>Zemní práce při montážích</v>
      </c>
      <c r="C24" s="66"/>
      <c r="D24" s="116"/>
      <c r="E24" s="201">
        <f>Položky!BA412</f>
        <v>0</v>
      </c>
      <c r="F24" s="202">
        <f>Položky!BB412</f>
        <v>0</v>
      </c>
      <c r="G24" s="202">
        <f>Položky!BC412</f>
        <v>0</v>
      </c>
      <c r="H24" s="202">
        <f>Položky!BD412</f>
        <v>0</v>
      </c>
      <c r="I24" s="203">
        <f>Položky!BE412</f>
        <v>0</v>
      </c>
    </row>
    <row r="25" spans="1:9" s="35" customFormat="1" ht="13.5" thickBot="1">
      <c r="A25" s="200" t="str">
        <f>Položky!B413</f>
        <v>D96</v>
      </c>
      <c r="B25" s="115" t="str">
        <f>Položky!C413</f>
        <v>Přesuny suti a vybouraných hmot</v>
      </c>
      <c r="C25" s="66"/>
      <c r="D25" s="116"/>
      <c r="E25" s="201">
        <f>Položky!BA421</f>
        <v>0</v>
      </c>
      <c r="F25" s="202">
        <f>Položky!BB421</f>
        <v>0</v>
      </c>
      <c r="G25" s="202">
        <f>Položky!BC421</f>
        <v>0</v>
      </c>
      <c r="H25" s="202">
        <f>Položky!BD421</f>
        <v>0</v>
      </c>
      <c r="I25" s="203">
        <f>Položky!BE421</f>
        <v>0</v>
      </c>
    </row>
    <row r="26" spans="1:9" s="123" customFormat="1" ht="13.5" thickBot="1">
      <c r="A26" s="117"/>
      <c r="B26" s="118" t="s">
        <v>58</v>
      </c>
      <c r="C26" s="118"/>
      <c r="D26" s="119"/>
      <c r="E26" s="120">
        <f>SUM(E7:E25)</f>
        <v>0</v>
      </c>
      <c r="F26" s="121">
        <f>SUM(F7:F25)</f>
        <v>0</v>
      </c>
      <c r="G26" s="121">
        <f>SUM(G7:G25)</f>
        <v>0</v>
      </c>
      <c r="H26" s="121">
        <f>SUM(H7:H25)</f>
        <v>0</v>
      </c>
      <c r="I26" s="122">
        <f>SUM(I7:I25)</f>
        <v>0</v>
      </c>
    </row>
    <row r="27" spans="1:9" ht="12.75">
      <c r="A27" s="66"/>
      <c r="B27" s="66"/>
      <c r="C27" s="66"/>
      <c r="D27" s="66"/>
      <c r="E27" s="66"/>
      <c r="F27" s="66"/>
      <c r="G27" s="66"/>
      <c r="H27" s="66"/>
      <c r="I27" s="66"/>
    </row>
    <row r="28" spans="1:57" ht="19.5" customHeight="1">
      <c r="A28" s="107" t="s">
        <v>59</v>
      </c>
      <c r="B28" s="107"/>
      <c r="C28" s="107"/>
      <c r="D28" s="107"/>
      <c r="E28" s="107"/>
      <c r="F28" s="107"/>
      <c r="G28" s="124"/>
      <c r="H28" s="107"/>
      <c r="I28" s="107"/>
      <c r="BA28" s="41"/>
      <c r="BB28" s="41"/>
      <c r="BC28" s="41"/>
      <c r="BD28" s="41"/>
      <c r="BE28" s="41"/>
    </row>
    <row r="29" spans="1:9" ht="13.5" thickBo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2.75">
      <c r="A30" s="71" t="s">
        <v>60</v>
      </c>
      <c r="B30" s="72"/>
      <c r="C30" s="72"/>
      <c r="D30" s="125"/>
      <c r="E30" s="126" t="s">
        <v>61</v>
      </c>
      <c r="F30" s="127" t="s">
        <v>62</v>
      </c>
      <c r="G30" s="128" t="s">
        <v>63</v>
      </c>
      <c r="H30" s="129"/>
      <c r="I30" s="130" t="s">
        <v>61</v>
      </c>
    </row>
    <row r="31" spans="1:53" ht="12.75">
      <c r="A31" s="64" t="s">
        <v>462</v>
      </c>
      <c r="B31" s="55"/>
      <c r="C31" s="55"/>
      <c r="D31" s="131"/>
      <c r="E31" s="132"/>
      <c r="F31" s="133"/>
      <c r="G31" s="134">
        <f aca="true" t="shared" si="0" ref="G31:G38">CHOOSE(BA31+1,HSV+PSV,HSV+PSV+Mont,HSV+PSV+Dodavka+Mont,HSV,PSV,Mont,Dodavka,Mont+Dodavka,0)</f>
        <v>0</v>
      </c>
      <c r="H31" s="135"/>
      <c r="I31" s="136">
        <f aca="true" t="shared" si="1" ref="I31:I38">E31+F31*G31/100</f>
        <v>0</v>
      </c>
      <c r="BA31">
        <v>2</v>
      </c>
    </row>
    <row r="32" spans="1:53" ht="12.75">
      <c r="A32" s="64" t="s">
        <v>463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53" ht="12.75">
      <c r="A33" s="64" t="s">
        <v>464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53" ht="12.75">
      <c r="A34" s="64" t="s">
        <v>465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2.75">
      <c r="A35" s="64" t="s">
        <v>473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 ht="12.75">
      <c r="A36" s="64" t="s">
        <v>466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53" ht="27" customHeight="1">
      <c r="A37" s="226" t="s">
        <v>472</v>
      </c>
      <c r="B37" s="227"/>
      <c r="C37" s="227"/>
      <c r="D37" s="228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ht="12.75">
      <c r="A38" s="64" t="s">
        <v>467</v>
      </c>
      <c r="B38" s="55"/>
      <c r="C38" s="55"/>
      <c r="D38" s="131"/>
      <c r="E38" s="132"/>
      <c r="F38" s="133"/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9" ht="13.5" thickBot="1">
      <c r="A39" s="137"/>
      <c r="B39" s="138" t="s">
        <v>64</v>
      </c>
      <c r="C39" s="139"/>
      <c r="D39" s="140"/>
      <c r="E39" s="141"/>
      <c r="F39" s="142"/>
      <c r="G39" s="142"/>
      <c r="H39" s="224">
        <f>SUM(I31:I38)</f>
        <v>0</v>
      </c>
      <c r="I39" s="225"/>
    </row>
    <row r="41" spans="2:9" ht="12.75">
      <c r="B41" s="123"/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</sheetData>
  <mergeCells count="5">
    <mergeCell ref="A1:B1"/>
    <mergeCell ref="A2:B2"/>
    <mergeCell ref="G2:I2"/>
    <mergeCell ref="H39:I39"/>
    <mergeCell ref="A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94"/>
  <sheetViews>
    <sheetView showGridLines="0" showZeros="0" tabSelected="1" workbookViewId="0" topLeftCell="A1">
      <selection activeCell="K47" sqref="K4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1" t="s">
        <v>483</v>
      </c>
      <c r="B1" s="231"/>
      <c r="C1" s="231"/>
      <c r="D1" s="231"/>
      <c r="E1" s="231"/>
      <c r="F1" s="231"/>
      <c r="G1" s="23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49</v>
      </c>
      <c r="B3" s="218"/>
      <c r="C3" s="97" t="str">
        <f>CONCATENATE(cislostavby," ",nazevstavby)</f>
        <v>RProj1617 Oprava uličního oplocení ZŠ Hloubětínská 700</v>
      </c>
      <c r="D3" s="151"/>
      <c r="E3" s="152" t="s">
        <v>65</v>
      </c>
      <c r="F3" s="153" t="str">
        <f>Rekapitulace!H1</f>
        <v>01</v>
      </c>
      <c r="G3" s="154"/>
    </row>
    <row r="4" spans="1:7" ht="13.5" thickBot="1">
      <c r="A4" s="232" t="s">
        <v>51</v>
      </c>
      <c r="B4" s="220"/>
      <c r="C4" s="103" t="str">
        <f>CONCATENATE(cisloobjektu," ",nazevobjektu)</f>
        <v>01 Oprava uličního oplocení ZŠ Hloubětínská 700</v>
      </c>
      <c r="D4" s="155"/>
      <c r="E4" s="233" t="str">
        <f>Rekapitulace!G2</f>
        <v>Oprava uličního oplocení ZŠ Hloubětínská 700</v>
      </c>
      <c r="F4" s="234"/>
      <c r="G4" s="23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74</v>
      </c>
      <c r="C7" s="165" t="s">
        <v>75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80</v>
      </c>
      <c r="C8" s="173" t="s">
        <v>81</v>
      </c>
      <c r="D8" s="174" t="s">
        <v>82</v>
      </c>
      <c r="E8" s="175">
        <v>10.5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9" t="s">
        <v>83</v>
      </c>
      <c r="D9" s="230"/>
      <c r="E9" s="181">
        <v>0</v>
      </c>
      <c r="F9" s="182"/>
      <c r="G9" s="183"/>
      <c r="M9" s="179" t="s">
        <v>83</v>
      </c>
      <c r="O9" s="170"/>
    </row>
    <row r="10" spans="1:15" ht="12.75">
      <c r="A10" s="178"/>
      <c r="B10" s="180"/>
      <c r="C10" s="229" t="s">
        <v>84</v>
      </c>
      <c r="D10" s="230"/>
      <c r="E10" s="181">
        <v>10.5</v>
      </c>
      <c r="F10" s="182"/>
      <c r="G10" s="183"/>
      <c r="M10" s="179" t="s">
        <v>84</v>
      </c>
      <c r="O10" s="170"/>
    </row>
    <row r="11" spans="1:104" ht="12.75">
      <c r="A11" s="171">
        <v>2</v>
      </c>
      <c r="B11" s="172" t="s">
        <v>85</v>
      </c>
      <c r="C11" s="173" t="s">
        <v>86</v>
      </c>
      <c r="D11" s="174" t="s">
        <v>82</v>
      </c>
      <c r="E11" s="175">
        <v>78.26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5" ht="12.75">
      <c r="A12" s="178"/>
      <c r="B12" s="180"/>
      <c r="C12" s="229" t="s">
        <v>87</v>
      </c>
      <c r="D12" s="230"/>
      <c r="E12" s="181">
        <v>0</v>
      </c>
      <c r="F12" s="182"/>
      <c r="G12" s="183"/>
      <c r="M12" s="179" t="s">
        <v>87</v>
      </c>
      <c r="O12" s="170"/>
    </row>
    <row r="13" spans="1:15" ht="12.75">
      <c r="A13" s="178"/>
      <c r="B13" s="180"/>
      <c r="C13" s="229" t="s">
        <v>88</v>
      </c>
      <c r="D13" s="230"/>
      <c r="E13" s="181">
        <v>0</v>
      </c>
      <c r="F13" s="182"/>
      <c r="G13" s="183"/>
      <c r="M13" s="179" t="s">
        <v>88</v>
      </c>
      <c r="O13" s="170"/>
    </row>
    <row r="14" spans="1:15" ht="12.75">
      <c r="A14" s="178"/>
      <c r="B14" s="180"/>
      <c r="C14" s="229" t="s">
        <v>89</v>
      </c>
      <c r="D14" s="230"/>
      <c r="E14" s="181">
        <v>33</v>
      </c>
      <c r="F14" s="182"/>
      <c r="G14" s="183"/>
      <c r="M14" s="179" t="s">
        <v>89</v>
      </c>
      <c r="O14" s="170"/>
    </row>
    <row r="15" spans="1:15" ht="12.75">
      <c r="A15" s="178"/>
      <c r="B15" s="180"/>
      <c r="C15" s="229" t="s">
        <v>90</v>
      </c>
      <c r="D15" s="230"/>
      <c r="E15" s="181">
        <v>0</v>
      </c>
      <c r="F15" s="182"/>
      <c r="G15" s="183"/>
      <c r="M15" s="179" t="s">
        <v>90</v>
      </c>
      <c r="O15" s="170"/>
    </row>
    <row r="16" spans="1:15" ht="12.75">
      <c r="A16" s="178"/>
      <c r="B16" s="180"/>
      <c r="C16" s="229" t="s">
        <v>91</v>
      </c>
      <c r="D16" s="230"/>
      <c r="E16" s="181">
        <v>19.94</v>
      </c>
      <c r="F16" s="182"/>
      <c r="G16" s="183"/>
      <c r="M16" s="179" t="s">
        <v>91</v>
      </c>
      <c r="O16" s="170"/>
    </row>
    <row r="17" spans="1:15" ht="12.75">
      <c r="A17" s="178"/>
      <c r="B17" s="180"/>
      <c r="C17" s="229" t="s">
        <v>92</v>
      </c>
      <c r="D17" s="230"/>
      <c r="E17" s="181">
        <v>0</v>
      </c>
      <c r="F17" s="182"/>
      <c r="G17" s="183"/>
      <c r="M17" s="179" t="s">
        <v>92</v>
      </c>
      <c r="O17" s="170"/>
    </row>
    <row r="18" spans="1:15" ht="12.75">
      <c r="A18" s="178"/>
      <c r="B18" s="180"/>
      <c r="C18" s="229" t="s">
        <v>93</v>
      </c>
      <c r="D18" s="230"/>
      <c r="E18" s="181">
        <v>20.01</v>
      </c>
      <c r="F18" s="182"/>
      <c r="G18" s="183"/>
      <c r="M18" s="179" t="s">
        <v>93</v>
      </c>
      <c r="O18" s="170"/>
    </row>
    <row r="19" spans="1:15" ht="12.75">
      <c r="A19" s="178"/>
      <c r="B19" s="180"/>
      <c r="C19" s="229" t="s">
        <v>94</v>
      </c>
      <c r="D19" s="230"/>
      <c r="E19" s="181">
        <v>0</v>
      </c>
      <c r="F19" s="182"/>
      <c r="G19" s="183"/>
      <c r="M19" s="179" t="s">
        <v>94</v>
      </c>
      <c r="O19" s="170"/>
    </row>
    <row r="20" spans="1:15" ht="12.75">
      <c r="A20" s="178"/>
      <c r="B20" s="180"/>
      <c r="C20" s="229" t="s">
        <v>95</v>
      </c>
      <c r="D20" s="230"/>
      <c r="E20" s="181">
        <v>2.4025</v>
      </c>
      <c r="F20" s="182"/>
      <c r="G20" s="183"/>
      <c r="M20" s="179" t="s">
        <v>95</v>
      </c>
      <c r="O20" s="170"/>
    </row>
    <row r="21" spans="1:15" ht="12.75">
      <c r="A21" s="178"/>
      <c r="B21" s="180"/>
      <c r="C21" s="229" t="s">
        <v>96</v>
      </c>
      <c r="D21" s="230"/>
      <c r="E21" s="181">
        <v>0</v>
      </c>
      <c r="F21" s="182"/>
      <c r="G21" s="183"/>
      <c r="M21" s="179" t="s">
        <v>96</v>
      </c>
      <c r="O21" s="170"/>
    </row>
    <row r="22" spans="1:15" ht="12.75">
      <c r="A22" s="178"/>
      <c r="B22" s="180"/>
      <c r="C22" s="229" t="s">
        <v>97</v>
      </c>
      <c r="D22" s="230"/>
      <c r="E22" s="181">
        <v>2.9075</v>
      </c>
      <c r="F22" s="182"/>
      <c r="G22" s="183"/>
      <c r="M22" s="179" t="s">
        <v>97</v>
      </c>
      <c r="O22" s="170"/>
    </row>
    <row r="23" spans="1:104" ht="22.5">
      <c r="A23" s="171">
        <v>3</v>
      </c>
      <c r="B23" s="172" t="s">
        <v>98</v>
      </c>
      <c r="C23" s="173" t="s">
        <v>99</v>
      </c>
      <c r="D23" s="174" t="s">
        <v>82</v>
      </c>
      <c r="E23" s="175">
        <v>159.075</v>
      </c>
      <c r="F23" s="175">
        <v>0</v>
      </c>
      <c r="G23" s="176">
        <f>E23*F23</f>
        <v>0</v>
      </c>
      <c r="O23" s="170">
        <v>2</v>
      </c>
      <c r="AA23" s="146">
        <v>2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2</v>
      </c>
      <c r="CB23" s="177">
        <v>1</v>
      </c>
      <c r="CZ23" s="146">
        <v>3E-05</v>
      </c>
    </row>
    <row r="24" spans="1:15" ht="12.75">
      <c r="A24" s="178"/>
      <c r="B24" s="180"/>
      <c r="C24" s="229" t="s">
        <v>100</v>
      </c>
      <c r="D24" s="230"/>
      <c r="E24" s="181">
        <v>0</v>
      </c>
      <c r="F24" s="182"/>
      <c r="G24" s="183"/>
      <c r="M24" s="179" t="s">
        <v>100</v>
      </c>
      <c r="O24" s="170"/>
    </row>
    <row r="25" spans="1:15" ht="12.75">
      <c r="A25" s="178"/>
      <c r="B25" s="180"/>
      <c r="C25" s="229" t="s">
        <v>101</v>
      </c>
      <c r="D25" s="230"/>
      <c r="E25" s="181">
        <v>159.075</v>
      </c>
      <c r="F25" s="182"/>
      <c r="G25" s="183"/>
      <c r="M25" s="179" t="s">
        <v>101</v>
      </c>
      <c r="O25" s="170"/>
    </row>
    <row r="26" spans="1:57" ht="12.75">
      <c r="A26" s="184"/>
      <c r="B26" s="185" t="s">
        <v>76</v>
      </c>
      <c r="C26" s="186" t="str">
        <f>CONCATENATE(B7," ",C7)</f>
        <v>1 Zemní práce</v>
      </c>
      <c r="D26" s="187"/>
      <c r="E26" s="188"/>
      <c r="F26" s="189"/>
      <c r="G26" s="190">
        <f>SUM(G7:G25)</f>
        <v>0</v>
      </c>
      <c r="O26" s="170">
        <v>4</v>
      </c>
      <c r="BA26" s="191">
        <f>SUM(BA7:BA25)</f>
        <v>0</v>
      </c>
      <c r="BB26" s="191">
        <f>SUM(BB7:BB25)</f>
        <v>0</v>
      </c>
      <c r="BC26" s="191">
        <f>SUM(BC7:BC25)</f>
        <v>0</v>
      </c>
      <c r="BD26" s="191">
        <f>SUM(BD7:BD25)</f>
        <v>0</v>
      </c>
      <c r="BE26" s="191">
        <f>SUM(BE7:BE25)</f>
        <v>0</v>
      </c>
    </row>
    <row r="27" spans="1:15" ht="12.75">
      <c r="A27" s="163" t="s">
        <v>73</v>
      </c>
      <c r="B27" s="164" t="s">
        <v>102</v>
      </c>
      <c r="C27" s="165" t="s">
        <v>103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4</v>
      </c>
      <c r="B28" s="172" t="s">
        <v>104</v>
      </c>
      <c r="C28" s="173" t="s">
        <v>105</v>
      </c>
      <c r="D28" s="174" t="s">
        <v>106</v>
      </c>
      <c r="E28" s="175">
        <v>17.502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1.9397</v>
      </c>
    </row>
    <row r="29" spans="1:15" ht="12.75">
      <c r="A29" s="178"/>
      <c r="B29" s="180"/>
      <c r="C29" s="229" t="s">
        <v>107</v>
      </c>
      <c r="D29" s="230"/>
      <c r="E29" s="181">
        <v>0</v>
      </c>
      <c r="F29" s="182"/>
      <c r="G29" s="183"/>
      <c r="M29" s="179" t="s">
        <v>107</v>
      </c>
      <c r="O29" s="170"/>
    </row>
    <row r="30" spans="1:15" ht="12.75">
      <c r="A30" s="178"/>
      <c r="B30" s="180"/>
      <c r="C30" s="229" t="s">
        <v>108</v>
      </c>
      <c r="D30" s="230"/>
      <c r="E30" s="181">
        <v>6.6</v>
      </c>
      <c r="F30" s="182"/>
      <c r="G30" s="183"/>
      <c r="M30" s="179" t="s">
        <v>108</v>
      </c>
      <c r="O30" s="170"/>
    </row>
    <row r="31" spans="1:15" ht="12.75">
      <c r="A31" s="178"/>
      <c r="B31" s="180"/>
      <c r="C31" s="229" t="s">
        <v>109</v>
      </c>
      <c r="D31" s="230"/>
      <c r="E31" s="181">
        <v>0</v>
      </c>
      <c r="F31" s="182"/>
      <c r="G31" s="183"/>
      <c r="M31" s="179" t="s">
        <v>109</v>
      </c>
      <c r="O31" s="170"/>
    </row>
    <row r="32" spans="1:15" ht="12.75">
      <c r="A32" s="178"/>
      <c r="B32" s="180"/>
      <c r="C32" s="229" t="s">
        <v>110</v>
      </c>
      <c r="D32" s="230"/>
      <c r="E32" s="181">
        <v>5.619</v>
      </c>
      <c r="F32" s="182"/>
      <c r="G32" s="183"/>
      <c r="M32" s="179" t="s">
        <v>110</v>
      </c>
      <c r="O32" s="170"/>
    </row>
    <row r="33" spans="1:15" ht="12.75">
      <c r="A33" s="178"/>
      <c r="B33" s="180"/>
      <c r="C33" s="229" t="s">
        <v>111</v>
      </c>
      <c r="D33" s="230"/>
      <c r="E33" s="181">
        <v>0</v>
      </c>
      <c r="F33" s="182"/>
      <c r="G33" s="183"/>
      <c r="M33" s="179" t="s">
        <v>111</v>
      </c>
      <c r="O33" s="170"/>
    </row>
    <row r="34" spans="1:15" ht="12.75">
      <c r="A34" s="178"/>
      <c r="B34" s="180"/>
      <c r="C34" s="229" t="s">
        <v>112</v>
      </c>
      <c r="D34" s="230"/>
      <c r="E34" s="181">
        <v>4.221</v>
      </c>
      <c r="F34" s="182"/>
      <c r="G34" s="183"/>
      <c r="M34" s="179" t="s">
        <v>112</v>
      </c>
      <c r="O34" s="170"/>
    </row>
    <row r="35" spans="1:15" ht="12.75">
      <c r="A35" s="178"/>
      <c r="B35" s="180"/>
      <c r="C35" s="229" t="s">
        <v>94</v>
      </c>
      <c r="D35" s="230"/>
      <c r="E35" s="181">
        <v>0</v>
      </c>
      <c r="F35" s="182"/>
      <c r="G35" s="183"/>
      <c r="M35" s="179" t="s">
        <v>94</v>
      </c>
      <c r="O35" s="170"/>
    </row>
    <row r="36" spans="1:15" ht="12.75">
      <c r="A36" s="178"/>
      <c r="B36" s="180"/>
      <c r="C36" s="229" t="s">
        <v>113</v>
      </c>
      <c r="D36" s="230"/>
      <c r="E36" s="181">
        <v>0.4805</v>
      </c>
      <c r="F36" s="182"/>
      <c r="G36" s="183"/>
      <c r="M36" s="179" t="s">
        <v>113</v>
      </c>
      <c r="O36" s="170"/>
    </row>
    <row r="37" spans="1:15" ht="12.75">
      <c r="A37" s="178"/>
      <c r="B37" s="180"/>
      <c r="C37" s="229" t="s">
        <v>96</v>
      </c>
      <c r="D37" s="230"/>
      <c r="E37" s="181">
        <v>0</v>
      </c>
      <c r="F37" s="182"/>
      <c r="G37" s="183"/>
      <c r="M37" s="179" t="s">
        <v>96</v>
      </c>
      <c r="O37" s="170"/>
    </row>
    <row r="38" spans="1:15" ht="12.75">
      <c r="A38" s="178"/>
      <c r="B38" s="180"/>
      <c r="C38" s="229" t="s">
        <v>114</v>
      </c>
      <c r="D38" s="230"/>
      <c r="E38" s="181">
        <v>0.5815</v>
      </c>
      <c r="F38" s="182"/>
      <c r="G38" s="183"/>
      <c r="M38" s="179" t="s">
        <v>114</v>
      </c>
      <c r="O38" s="170"/>
    </row>
    <row r="39" spans="1:104" ht="12.75">
      <c r="A39" s="171">
        <v>5</v>
      </c>
      <c r="B39" s="172" t="s">
        <v>115</v>
      </c>
      <c r="C39" s="173" t="s">
        <v>116</v>
      </c>
      <c r="D39" s="174" t="s">
        <v>106</v>
      </c>
      <c r="E39" s="175">
        <v>24.123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2.525</v>
      </c>
    </row>
    <row r="40" spans="1:15" ht="12.75">
      <c r="A40" s="178"/>
      <c r="B40" s="180"/>
      <c r="C40" s="229" t="s">
        <v>109</v>
      </c>
      <c r="D40" s="230"/>
      <c r="E40" s="181">
        <v>0</v>
      </c>
      <c r="F40" s="182"/>
      <c r="G40" s="183"/>
      <c r="M40" s="179" t="s">
        <v>109</v>
      </c>
      <c r="O40" s="170"/>
    </row>
    <row r="41" spans="1:15" ht="12.75">
      <c r="A41" s="178"/>
      <c r="B41" s="180"/>
      <c r="C41" s="229" t="s">
        <v>117</v>
      </c>
      <c r="D41" s="230"/>
      <c r="E41" s="181">
        <v>17.226</v>
      </c>
      <c r="F41" s="182"/>
      <c r="G41" s="183"/>
      <c r="M41" s="179" t="s">
        <v>117</v>
      </c>
      <c r="O41" s="170"/>
    </row>
    <row r="42" spans="1:15" ht="12.75">
      <c r="A42" s="178"/>
      <c r="B42" s="180"/>
      <c r="C42" s="229" t="s">
        <v>118</v>
      </c>
      <c r="D42" s="230"/>
      <c r="E42" s="181">
        <v>-5.619</v>
      </c>
      <c r="F42" s="182"/>
      <c r="G42" s="183"/>
      <c r="M42" s="179" t="s">
        <v>118</v>
      </c>
      <c r="O42" s="170"/>
    </row>
    <row r="43" spans="1:15" ht="12.75">
      <c r="A43" s="178"/>
      <c r="B43" s="180"/>
      <c r="C43" s="229" t="s">
        <v>111</v>
      </c>
      <c r="D43" s="230"/>
      <c r="E43" s="181">
        <v>0</v>
      </c>
      <c r="F43" s="182"/>
      <c r="G43" s="183"/>
      <c r="M43" s="179" t="s">
        <v>111</v>
      </c>
      <c r="O43" s="170"/>
    </row>
    <row r="44" spans="1:15" ht="12.75">
      <c r="A44" s="178"/>
      <c r="B44" s="180"/>
      <c r="C44" s="229" t="s">
        <v>119</v>
      </c>
      <c r="D44" s="230"/>
      <c r="E44" s="181">
        <v>14.146</v>
      </c>
      <c r="F44" s="182"/>
      <c r="G44" s="183"/>
      <c r="M44" s="179" t="s">
        <v>119</v>
      </c>
      <c r="O44" s="170"/>
    </row>
    <row r="45" spans="1:15" ht="12.75">
      <c r="A45" s="178"/>
      <c r="B45" s="180"/>
      <c r="C45" s="229" t="s">
        <v>120</v>
      </c>
      <c r="D45" s="230"/>
      <c r="E45" s="181">
        <v>-4.221</v>
      </c>
      <c r="F45" s="182"/>
      <c r="G45" s="183"/>
      <c r="M45" s="179" t="s">
        <v>120</v>
      </c>
      <c r="O45" s="170"/>
    </row>
    <row r="46" spans="1:15" ht="12.75">
      <c r="A46" s="178"/>
      <c r="B46" s="180"/>
      <c r="C46" s="229" t="s">
        <v>94</v>
      </c>
      <c r="D46" s="230"/>
      <c r="E46" s="181">
        <v>0</v>
      </c>
      <c r="F46" s="182"/>
      <c r="G46" s="183"/>
      <c r="M46" s="179" t="s">
        <v>94</v>
      </c>
      <c r="O46" s="170"/>
    </row>
    <row r="47" spans="1:15" ht="12.75">
      <c r="A47" s="178"/>
      <c r="B47" s="180"/>
      <c r="C47" s="229" t="s">
        <v>121</v>
      </c>
      <c r="D47" s="230"/>
      <c r="E47" s="181">
        <v>1.883</v>
      </c>
      <c r="F47" s="182"/>
      <c r="G47" s="183"/>
      <c r="M47" s="179" t="s">
        <v>121</v>
      </c>
      <c r="O47" s="170"/>
    </row>
    <row r="48" spans="1:15" ht="12.75">
      <c r="A48" s="178"/>
      <c r="B48" s="180"/>
      <c r="C48" s="229" t="s">
        <v>122</v>
      </c>
      <c r="D48" s="230"/>
      <c r="E48" s="181">
        <v>-0.4805</v>
      </c>
      <c r="F48" s="182"/>
      <c r="G48" s="183"/>
      <c r="M48" s="179" t="s">
        <v>122</v>
      </c>
      <c r="O48" s="170"/>
    </row>
    <row r="49" spans="1:15" ht="12.75">
      <c r="A49" s="178"/>
      <c r="B49" s="180"/>
      <c r="C49" s="229" t="s">
        <v>96</v>
      </c>
      <c r="D49" s="230"/>
      <c r="E49" s="181">
        <v>0</v>
      </c>
      <c r="F49" s="182"/>
      <c r="G49" s="183"/>
      <c r="M49" s="179" t="s">
        <v>96</v>
      </c>
      <c r="O49" s="170"/>
    </row>
    <row r="50" spans="1:15" ht="12.75">
      <c r="A50" s="178"/>
      <c r="B50" s="180"/>
      <c r="C50" s="229" t="s">
        <v>123</v>
      </c>
      <c r="D50" s="230"/>
      <c r="E50" s="181">
        <v>1.77</v>
      </c>
      <c r="F50" s="182"/>
      <c r="G50" s="183"/>
      <c r="M50" s="179" t="s">
        <v>123</v>
      </c>
      <c r="O50" s="170"/>
    </row>
    <row r="51" spans="1:15" ht="12.75">
      <c r="A51" s="178"/>
      <c r="B51" s="180"/>
      <c r="C51" s="229" t="s">
        <v>124</v>
      </c>
      <c r="D51" s="230"/>
      <c r="E51" s="181">
        <v>-0.5815</v>
      </c>
      <c r="F51" s="182"/>
      <c r="G51" s="183"/>
      <c r="M51" s="179" t="s">
        <v>124</v>
      </c>
      <c r="O51" s="170"/>
    </row>
    <row r="52" spans="1:104" ht="12.75">
      <c r="A52" s="171">
        <v>6</v>
      </c>
      <c r="B52" s="172" t="s">
        <v>125</v>
      </c>
      <c r="C52" s="173" t="s">
        <v>126</v>
      </c>
      <c r="D52" s="174" t="s">
        <v>82</v>
      </c>
      <c r="E52" s="175">
        <v>16.326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0.03916</v>
      </c>
    </row>
    <row r="53" spans="1:15" ht="12.75">
      <c r="A53" s="178"/>
      <c r="B53" s="180"/>
      <c r="C53" s="229" t="s">
        <v>109</v>
      </c>
      <c r="D53" s="230"/>
      <c r="E53" s="181">
        <v>0</v>
      </c>
      <c r="F53" s="182"/>
      <c r="G53" s="183"/>
      <c r="M53" s="179" t="s">
        <v>109</v>
      </c>
      <c r="O53" s="170"/>
    </row>
    <row r="54" spans="1:15" ht="12.75">
      <c r="A54" s="178"/>
      <c r="B54" s="180"/>
      <c r="C54" s="229" t="s">
        <v>127</v>
      </c>
      <c r="D54" s="230"/>
      <c r="E54" s="181">
        <v>6.924</v>
      </c>
      <c r="F54" s="182"/>
      <c r="G54" s="183"/>
      <c r="M54" s="179" t="s">
        <v>127</v>
      </c>
      <c r="O54" s="170"/>
    </row>
    <row r="55" spans="1:15" ht="12.75">
      <c r="A55" s="178"/>
      <c r="B55" s="180"/>
      <c r="C55" s="229" t="s">
        <v>111</v>
      </c>
      <c r="D55" s="230"/>
      <c r="E55" s="181">
        <v>0</v>
      </c>
      <c r="F55" s="182"/>
      <c r="G55" s="183"/>
      <c r="M55" s="179" t="s">
        <v>111</v>
      </c>
      <c r="O55" s="170"/>
    </row>
    <row r="56" spans="1:15" ht="12.75">
      <c r="A56" s="178"/>
      <c r="B56" s="180"/>
      <c r="C56" s="229" t="s">
        <v>128</v>
      </c>
      <c r="D56" s="230"/>
      <c r="E56" s="181">
        <v>7.648</v>
      </c>
      <c r="F56" s="182"/>
      <c r="G56" s="183"/>
      <c r="M56" s="179" t="s">
        <v>128</v>
      </c>
      <c r="O56" s="170"/>
    </row>
    <row r="57" spans="1:15" ht="12.75">
      <c r="A57" s="178"/>
      <c r="B57" s="180"/>
      <c r="C57" s="229" t="s">
        <v>94</v>
      </c>
      <c r="D57" s="230"/>
      <c r="E57" s="181">
        <v>0</v>
      </c>
      <c r="F57" s="182"/>
      <c r="G57" s="183"/>
      <c r="M57" s="179" t="s">
        <v>94</v>
      </c>
      <c r="O57" s="170"/>
    </row>
    <row r="58" spans="1:15" ht="12.75">
      <c r="A58" s="178"/>
      <c r="B58" s="180"/>
      <c r="C58" s="229" t="s">
        <v>129</v>
      </c>
      <c r="D58" s="230"/>
      <c r="E58" s="181">
        <v>0.98</v>
      </c>
      <c r="F58" s="182"/>
      <c r="G58" s="183"/>
      <c r="M58" s="179" t="s">
        <v>129</v>
      </c>
      <c r="O58" s="170"/>
    </row>
    <row r="59" spans="1:15" ht="12.75">
      <c r="A59" s="178"/>
      <c r="B59" s="180"/>
      <c r="C59" s="229" t="s">
        <v>96</v>
      </c>
      <c r="D59" s="230"/>
      <c r="E59" s="181">
        <v>0</v>
      </c>
      <c r="F59" s="182"/>
      <c r="G59" s="183"/>
      <c r="M59" s="179" t="s">
        <v>96</v>
      </c>
      <c r="O59" s="170"/>
    </row>
    <row r="60" spans="1:15" ht="12.75">
      <c r="A60" s="178"/>
      <c r="B60" s="180"/>
      <c r="C60" s="229" t="s">
        <v>130</v>
      </c>
      <c r="D60" s="230"/>
      <c r="E60" s="181">
        <v>0.774</v>
      </c>
      <c r="F60" s="182"/>
      <c r="G60" s="183"/>
      <c r="M60" s="179" t="s">
        <v>130</v>
      </c>
      <c r="O60" s="170"/>
    </row>
    <row r="61" spans="1:104" ht="12.75">
      <c r="A61" s="171">
        <v>7</v>
      </c>
      <c r="B61" s="172" t="s">
        <v>131</v>
      </c>
      <c r="C61" s="173" t="s">
        <v>132</v>
      </c>
      <c r="D61" s="174" t="s">
        <v>82</v>
      </c>
      <c r="E61" s="175">
        <v>16.326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1</v>
      </c>
      <c r="CZ61" s="146">
        <v>0</v>
      </c>
    </row>
    <row r="62" spans="1:104" ht="12.75">
      <c r="A62" s="171">
        <v>8</v>
      </c>
      <c r="B62" s="172" t="s">
        <v>133</v>
      </c>
      <c r="C62" s="173" t="s">
        <v>134</v>
      </c>
      <c r="D62" s="174" t="s">
        <v>106</v>
      </c>
      <c r="E62" s="175">
        <v>1.056</v>
      </c>
      <c r="F62" s="175">
        <v>0</v>
      </c>
      <c r="G62" s="176">
        <f>E62*F62</f>
        <v>0</v>
      </c>
      <c r="O62" s="170">
        <v>2</v>
      </c>
      <c r="AA62" s="146">
        <v>2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2</v>
      </c>
      <c r="CB62" s="177">
        <v>1</v>
      </c>
      <c r="CZ62" s="146">
        <v>2.93634</v>
      </c>
    </row>
    <row r="63" spans="1:15" ht="12.75">
      <c r="A63" s="178"/>
      <c r="B63" s="180"/>
      <c r="C63" s="229" t="s">
        <v>135</v>
      </c>
      <c r="D63" s="230"/>
      <c r="E63" s="181">
        <v>0</v>
      </c>
      <c r="F63" s="182"/>
      <c r="G63" s="183"/>
      <c r="M63" s="179" t="s">
        <v>135</v>
      </c>
      <c r="O63" s="170"/>
    </row>
    <row r="64" spans="1:15" ht="12.75">
      <c r="A64" s="178"/>
      <c r="B64" s="180"/>
      <c r="C64" s="229" t="s">
        <v>136</v>
      </c>
      <c r="D64" s="230"/>
      <c r="E64" s="181">
        <v>1.056</v>
      </c>
      <c r="F64" s="182"/>
      <c r="G64" s="183"/>
      <c r="M64" s="179" t="s">
        <v>136</v>
      </c>
      <c r="O64" s="170"/>
    </row>
    <row r="65" spans="1:57" ht="12.75">
      <c r="A65" s="184"/>
      <c r="B65" s="185" t="s">
        <v>76</v>
      </c>
      <c r="C65" s="186" t="str">
        <f>CONCATENATE(B27," ",C27)</f>
        <v>2 Základy a zvláštní zakládání</v>
      </c>
      <c r="D65" s="187"/>
      <c r="E65" s="188"/>
      <c r="F65" s="189"/>
      <c r="G65" s="190">
        <f>SUM(G27:G64)</f>
        <v>0</v>
      </c>
      <c r="O65" s="170">
        <v>4</v>
      </c>
      <c r="BA65" s="191">
        <f>SUM(BA27:BA64)</f>
        <v>0</v>
      </c>
      <c r="BB65" s="191">
        <f>SUM(BB27:BB64)</f>
        <v>0</v>
      </c>
      <c r="BC65" s="191">
        <f>SUM(BC27:BC64)</f>
        <v>0</v>
      </c>
      <c r="BD65" s="191">
        <f>SUM(BD27:BD64)</f>
        <v>0</v>
      </c>
      <c r="BE65" s="191">
        <f>SUM(BE27:BE64)</f>
        <v>0</v>
      </c>
    </row>
    <row r="66" spans="1:15" ht="12.75">
      <c r="A66" s="163" t="s">
        <v>73</v>
      </c>
      <c r="B66" s="164" t="s">
        <v>137</v>
      </c>
      <c r="C66" s="165" t="s">
        <v>138</v>
      </c>
      <c r="D66" s="166"/>
      <c r="E66" s="167"/>
      <c r="F66" s="167"/>
      <c r="G66" s="168"/>
      <c r="H66" s="169"/>
      <c r="I66" s="169"/>
      <c r="O66" s="170">
        <v>1</v>
      </c>
    </row>
    <row r="67" spans="1:104" ht="12.75">
      <c r="A67" s="171">
        <v>9</v>
      </c>
      <c r="B67" s="172" t="s">
        <v>139</v>
      </c>
      <c r="C67" s="173" t="s">
        <v>140</v>
      </c>
      <c r="D67" s="174" t="s">
        <v>141</v>
      </c>
      <c r="E67" s="175">
        <v>1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0.03071</v>
      </c>
    </row>
    <row r="68" spans="1:15" ht="12.75">
      <c r="A68" s="178"/>
      <c r="B68" s="180"/>
      <c r="C68" s="229" t="s">
        <v>142</v>
      </c>
      <c r="D68" s="230"/>
      <c r="E68" s="181">
        <v>0</v>
      </c>
      <c r="F68" s="182"/>
      <c r="G68" s="183"/>
      <c r="M68" s="179" t="s">
        <v>142</v>
      </c>
      <c r="O68" s="170"/>
    </row>
    <row r="69" spans="1:15" ht="12.75">
      <c r="A69" s="178"/>
      <c r="B69" s="180"/>
      <c r="C69" s="229" t="s">
        <v>74</v>
      </c>
      <c r="D69" s="230"/>
      <c r="E69" s="181">
        <v>1</v>
      </c>
      <c r="F69" s="182"/>
      <c r="G69" s="183"/>
      <c r="M69" s="179">
        <v>1</v>
      </c>
      <c r="O69" s="170"/>
    </row>
    <row r="70" spans="1:104" ht="22.5">
      <c r="A70" s="171">
        <v>10</v>
      </c>
      <c r="B70" s="172" t="s">
        <v>143</v>
      </c>
      <c r="C70" s="173" t="s">
        <v>144</v>
      </c>
      <c r="D70" s="174" t="s">
        <v>82</v>
      </c>
      <c r="E70" s="175">
        <v>60.12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1</v>
      </c>
      <c r="CZ70" s="146">
        <v>0.50065</v>
      </c>
    </row>
    <row r="71" spans="1:15" ht="12.75">
      <c r="A71" s="178"/>
      <c r="B71" s="180"/>
      <c r="C71" s="229" t="s">
        <v>109</v>
      </c>
      <c r="D71" s="230"/>
      <c r="E71" s="181">
        <v>0</v>
      </c>
      <c r="F71" s="182"/>
      <c r="G71" s="183"/>
      <c r="M71" s="179" t="s">
        <v>109</v>
      </c>
      <c r="O71" s="170"/>
    </row>
    <row r="72" spans="1:15" ht="12.75">
      <c r="A72" s="178"/>
      <c r="B72" s="180"/>
      <c r="C72" s="229" t="s">
        <v>145</v>
      </c>
      <c r="D72" s="230"/>
      <c r="E72" s="181">
        <v>29.46</v>
      </c>
      <c r="F72" s="182"/>
      <c r="G72" s="183"/>
      <c r="M72" s="179" t="s">
        <v>145</v>
      </c>
      <c r="O72" s="170"/>
    </row>
    <row r="73" spans="1:15" ht="12.75">
      <c r="A73" s="178"/>
      <c r="B73" s="180"/>
      <c r="C73" s="229" t="s">
        <v>111</v>
      </c>
      <c r="D73" s="230"/>
      <c r="E73" s="181">
        <v>0</v>
      </c>
      <c r="F73" s="182"/>
      <c r="G73" s="183"/>
      <c r="M73" s="179" t="s">
        <v>111</v>
      </c>
      <c r="O73" s="170"/>
    </row>
    <row r="74" spans="1:15" ht="12.75">
      <c r="A74" s="178"/>
      <c r="B74" s="180"/>
      <c r="C74" s="229" t="s">
        <v>146</v>
      </c>
      <c r="D74" s="230"/>
      <c r="E74" s="181">
        <v>17.624</v>
      </c>
      <c r="F74" s="182"/>
      <c r="G74" s="183"/>
      <c r="M74" s="204">
        <v>17624</v>
      </c>
      <c r="O74" s="170"/>
    </row>
    <row r="75" spans="1:15" ht="12.75">
      <c r="A75" s="178"/>
      <c r="B75" s="180"/>
      <c r="C75" s="229" t="s">
        <v>94</v>
      </c>
      <c r="D75" s="230"/>
      <c r="E75" s="181">
        <v>0</v>
      </c>
      <c r="F75" s="182"/>
      <c r="G75" s="183"/>
      <c r="M75" s="179" t="s">
        <v>94</v>
      </c>
      <c r="O75" s="170"/>
    </row>
    <row r="76" spans="1:15" ht="12.75">
      <c r="A76" s="178"/>
      <c r="B76" s="180"/>
      <c r="C76" s="229" t="s">
        <v>147</v>
      </c>
      <c r="D76" s="230"/>
      <c r="E76" s="181">
        <v>4.943</v>
      </c>
      <c r="F76" s="182"/>
      <c r="G76" s="183"/>
      <c r="M76" s="204">
        <v>4943</v>
      </c>
      <c r="O76" s="170"/>
    </row>
    <row r="77" spans="1:15" ht="12.75">
      <c r="A77" s="178"/>
      <c r="B77" s="180"/>
      <c r="C77" s="229" t="s">
        <v>96</v>
      </c>
      <c r="D77" s="230"/>
      <c r="E77" s="181">
        <v>0</v>
      </c>
      <c r="F77" s="182"/>
      <c r="G77" s="183"/>
      <c r="M77" s="179" t="s">
        <v>96</v>
      </c>
      <c r="O77" s="170"/>
    </row>
    <row r="78" spans="1:15" ht="12.75">
      <c r="A78" s="178"/>
      <c r="B78" s="180"/>
      <c r="C78" s="229" t="s">
        <v>148</v>
      </c>
      <c r="D78" s="230"/>
      <c r="E78" s="181">
        <v>8.093</v>
      </c>
      <c r="F78" s="182"/>
      <c r="G78" s="183"/>
      <c r="M78" s="204">
        <v>8093</v>
      </c>
      <c r="O78" s="170"/>
    </row>
    <row r="79" spans="1:104" ht="12.75">
      <c r="A79" s="171">
        <v>11</v>
      </c>
      <c r="B79" s="172" t="s">
        <v>149</v>
      </c>
      <c r="C79" s="173" t="s">
        <v>150</v>
      </c>
      <c r="D79" s="174" t="s">
        <v>106</v>
      </c>
      <c r="E79" s="175">
        <v>12.024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1</v>
      </c>
      <c r="AC79" s="146">
        <v>1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1</v>
      </c>
      <c r="CZ79" s="146">
        <v>2.68355</v>
      </c>
    </row>
    <row r="80" spans="1:15" ht="12.75">
      <c r="A80" s="178"/>
      <c r="B80" s="180"/>
      <c r="C80" s="229" t="s">
        <v>151</v>
      </c>
      <c r="D80" s="230"/>
      <c r="E80" s="181">
        <v>0</v>
      </c>
      <c r="F80" s="182"/>
      <c r="G80" s="183"/>
      <c r="M80" s="179" t="s">
        <v>151</v>
      </c>
      <c r="O80" s="170"/>
    </row>
    <row r="81" spans="1:15" ht="12.75">
      <c r="A81" s="178"/>
      <c r="B81" s="180"/>
      <c r="C81" s="229" t="s">
        <v>109</v>
      </c>
      <c r="D81" s="230"/>
      <c r="E81" s="181">
        <v>0</v>
      </c>
      <c r="F81" s="182"/>
      <c r="G81" s="183"/>
      <c r="M81" s="179" t="s">
        <v>109</v>
      </c>
      <c r="O81" s="170"/>
    </row>
    <row r="82" spans="1:15" ht="12.75">
      <c r="A82" s="178"/>
      <c r="B82" s="180"/>
      <c r="C82" s="229" t="s">
        <v>152</v>
      </c>
      <c r="D82" s="230"/>
      <c r="E82" s="181">
        <v>5.892</v>
      </c>
      <c r="F82" s="182"/>
      <c r="G82" s="183"/>
      <c r="M82" s="179" t="s">
        <v>152</v>
      </c>
      <c r="O82" s="170"/>
    </row>
    <row r="83" spans="1:15" ht="12.75">
      <c r="A83" s="178"/>
      <c r="B83" s="180"/>
      <c r="C83" s="229" t="s">
        <v>111</v>
      </c>
      <c r="D83" s="230"/>
      <c r="E83" s="181">
        <v>0</v>
      </c>
      <c r="F83" s="182"/>
      <c r="G83" s="183"/>
      <c r="M83" s="179" t="s">
        <v>111</v>
      </c>
      <c r="O83" s="170"/>
    </row>
    <row r="84" spans="1:15" ht="12.75">
      <c r="A84" s="178"/>
      <c r="B84" s="180"/>
      <c r="C84" s="229" t="s">
        <v>153</v>
      </c>
      <c r="D84" s="230"/>
      <c r="E84" s="181">
        <v>3.5248</v>
      </c>
      <c r="F84" s="182"/>
      <c r="G84" s="183"/>
      <c r="M84" s="179" t="s">
        <v>153</v>
      </c>
      <c r="O84" s="170"/>
    </row>
    <row r="85" spans="1:15" ht="12.75">
      <c r="A85" s="178"/>
      <c r="B85" s="180"/>
      <c r="C85" s="229" t="s">
        <v>94</v>
      </c>
      <c r="D85" s="230"/>
      <c r="E85" s="181">
        <v>0</v>
      </c>
      <c r="F85" s="182"/>
      <c r="G85" s="183"/>
      <c r="M85" s="179" t="s">
        <v>94</v>
      </c>
      <c r="O85" s="170"/>
    </row>
    <row r="86" spans="1:15" ht="12.75">
      <c r="A86" s="178"/>
      <c r="B86" s="180"/>
      <c r="C86" s="229" t="s">
        <v>154</v>
      </c>
      <c r="D86" s="230"/>
      <c r="E86" s="181">
        <v>0.9886</v>
      </c>
      <c r="F86" s="182"/>
      <c r="G86" s="183"/>
      <c r="M86" s="179" t="s">
        <v>154</v>
      </c>
      <c r="O86" s="170"/>
    </row>
    <row r="87" spans="1:15" ht="12.75">
      <c r="A87" s="178"/>
      <c r="B87" s="180"/>
      <c r="C87" s="229" t="s">
        <v>96</v>
      </c>
      <c r="D87" s="230"/>
      <c r="E87" s="181">
        <v>0</v>
      </c>
      <c r="F87" s="182"/>
      <c r="G87" s="183"/>
      <c r="M87" s="179" t="s">
        <v>96</v>
      </c>
      <c r="O87" s="170"/>
    </row>
    <row r="88" spans="1:15" ht="12.75">
      <c r="A88" s="178"/>
      <c r="B88" s="180"/>
      <c r="C88" s="229" t="s">
        <v>155</v>
      </c>
      <c r="D88" s="230"/>
      <c r="E88" s="181">
        <v>1.6186</v>
      </c>
      <c r="F88" s="182"/>
      <c r="G88" s="183"/>
      <c r="M88" s="179" t="s">
        <v>155</v>
      </c>
      <c r="O88" s="170"/>
    </row>
    <row r="89" spans="1:104" ht="12.75">
      <c r="A89" s="171">
        <v>12</v>
      </c>
      <c r="B89" s="172" t="s">
        <v>156</v>
      </c>
      <c r="C89" s="173" t="s">
        <v>157</v>
      </c>
      <c r="D89" s="174" t="s">
        <v>106</v>
      </c>
      <c r="E89" s="175">
        <v>12.024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1</v>
      </c>
      <c r="CZ89" s="146">
        <v>0</v>
      </c>
    </row>
    <row r="90" spans="1:104" ht="12.75">
      <c r="A90" s="171">
        <v>13</v>
      </c>
      <c r="B90" s="172" t="s">
        <v>158</v>
      </c>
      <c r="C90" s="173" t="s">
        <v>159</v>
      </c>
      <c r="D90" s="174" t="s">
        <v>160</v>
      </c>
      <c r="E90" s="175">
        <v>0.2405</v>
      </c>
      <c r="F90" s="175">
        <v>0</v>
      </c>
      <c r="G90" s="176">
        <f>E90*F90</f>
        <v>0</v>
      </c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1</v>
      </c>
      <c r="CZ90" s="146">
        <v>1.02029</v>
      </c>
    </row>
    <row r="91" spans="1:15" ht="12.75">
      <c r="A91" s="178"/>
      <c r="B91" s="180"/>
      <c r="C91" s="229" t="s">
        <v>109</v>
      </c>
      <c r="D91" s="230"/>
      <c r="E91" s="181">
        <v>0</v>
      </c>
      <c r="F91" s="182"/>
      <c r="G91" s="183"/>
      <c r="M91" s="179" t="s">
        <v>109</v>
      </c>
      <c r="O91" s="170"/>
    </row>
    <row r="92" spans="1:15" ht="12.75">
      <c r="A92" s="178"/>
      <c r="B92" s="180"/>
      <c r="C92" s="229" t="s">
        <v>161</v>
      </c>
      <c r="D92" s="230"/>
      <c r="E92" s="181">
        <v>0.1178</v>
      </c>
      <c r="F92" s="182"/>
      <c r="G92" s="183"/>
      <c r="M92" s="179" t="s">
        <v>161</v>
      </c>
      <c r="O92" s="170"/>
    </row>
    <row r="93" spans="1:15" ht="12.75">
      <c r="A93" s="178"/>
      <c r="B93" s="180"/>
      <c r="C93" s="229" t="s">
        <v>111</v>
      </c>
      <c r="D93" s="230"/>
      <c r="E93" s="181">
        <v>0</v>
      </c>
      <c r="F93" s="182"/>
      <c r="G93" s="183"/>
      <c r="M93" s="179" t="s">
        <v>111</v>
      </c>
      <c r="O93" s="170"/>
    </row>
    <row r="94" spans="1:15" ht="12.75">
      <c r="A94" s="178"/>
      <c r="B94" s="180"/>
      <c r="C94" s="229" t="s">
        <v>162</v>
      </c>
      <c r="D94" s="230"/>
      <c r="E94" s="181">
        <v>0.0705</v>
      </c>
      <c r="F94" s="182"/>
      <c r="G94" s="183"/>
      <c r="M94" s="179" t="s">
        <v>162</v>
      </c>
      <c r="O94" s="170"/>
    </row>
    <row r="95" spans="1:15" ht="12.75">
      <c r="A95" s="178"/>
      <c r="B95" s="180"/>
      <c r="C95" s="229" t="s">
        <v>94</v>
      </c>
      <c r="D95" s="230"/>
      <c r="E95" s="181">
        <v>0</v>
      </c>
      <c r="F95" s="182"/>
      <c r="G95" s="183"/>
      <c r="M95" s="179" t="s">
        <v>94</v>
      </c>
      <c r="O95" s="170"/>
    </row>
    <row r="96" spans="1:15" ht="12.75">
      <c r="A96" s="178"/>
      <c r="B96" s="180"/>
      <c r="C96" s="229" t="s">
        <v>163</v>
      </c>
      <c r="D96" s="230"/>
      <c r="E96" s="181">
        <v>0.0198</v>
      </c>
      <c r="F96" s="182"/>
      <c r="G96" s="183"/>
      <c r="M96" s="179" t="s">
        <v>163</v>
      </c>
      <c r="O96" s="170"/>
    </row>
    <row r="97" spans="1:15" ht="12.75">
      <c r="A97" s="178"/>
      <c r="B97" s="180"/>
      <c r="C97" s="229" t="s">
        <v>96</v>
      </c>
      <c r="D97" s="230"/>
      <c r="E97" s="181">
        <v>0</v>
      </c>
      <c r="F97" s="182"/>
      <c r="G97" s="183"/>
      <c r="M97" s="179" t="s">
        <v>96</v>
      </c>
      <c r="O97" s="170"/>
    </row>
    <row r="98" spans="1:15" ht="12.75">
      <c r="A98" s="178"/>
      <c r="B98" s="180"/>
      <c r="C98" s="229" t="s">
        <v>164</v>
      </c>
      <c r="D98" s="230"/>
      <c r="E98" s="181">
        <v>0.0324</v>
      </c>
      <c r="F98" s="182"/>
      <c r="G98" s="183"/>
      <c r="M98" s="179" t="s">
        <v>164</v>
      </c>
      <c r="O98" s="170"/>
    </row>
    <row r="99" spans="1:104" ht="12.75">
      <c r="A99" s="171">
        <v>14</v>
      </c>
      <c r="B99" s="172" t="s">
        <v>165</v>
      </c>
      <c r="C99" s="173" t="s">
        <v>166</v>
      </c>
      <c r="D99" s="174" t="s">
        <v>106</v>
      </c>
      <c r="E99" s="175">
        <v>6.012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2.4196</v>
      </c>
    </row>
    <row r="100" spans="1:15" ht="22.5">
      <c r="A100" s="178"/>
      <c r="B100" s="180"/>
      <c r="C100" s="229" t="s">
        <v>167</v>
      </c>
      <c r="D100" s="230"/>
      <c r="E100" s="181">
        <v>0</v>
      </c>
      <c r="F100" s="182"/>
      <c r="G100" s="183"/>
      <c r="M100" s="179" t="s">
        <v>167</v>
      </c>
      <c r="O100" s="170"/>
    </row>
    <row r="101" spans="1:15" ht="12.75">
      <c r="A101" s="178"/>
      <c r="B101" s="180"/>
      <c r="C101" s="229" t="s">
        <v>109</v>
      </c>
      <c r="D101" s="230"/>
      <c r="E101" s="181">
        <v>0</v>
      </c>
      <c r="F101" s="182"/>
      <c r="G101" s="183"/>
      <c r="M101" s="179" t="s">
        <v>109</v>
      </c>
      <c r="O101" s="170"/>
    </row>
    <row r="102" spans="1:15" ht="12.75">
      <c r="A102" s="178"/>
      <c r="B102" s="180"/>
      <c r="C102" s="229" t="s">
        <v>168</v>
      </c>
      <c r="D102" s="230"/>
      <c r="E102" s="181">
        <v>2.946</v>
      </c>
      <c r="F102" s="182"/>
      <c r="G102" s="183"/>
      <c r="M102" s="179" t="s">
        <v>168</v>
      </c>
      <c r="O102" s="170"/>
    </row>
    <row r="103" spans="1:15" ht="12.75">
      <c r="A103" s="178"/>
      <c r="B103" s="180"/>
      <c r="C103" s="229" t="s">
        <v>111</v>
      </c>
      <c r="D103" s="230"/>
      <c r="E103" s="181">
        <v>0</v>
      </c>
      <c r="F103" s="182"/>
      <c r="G103" s="183"/>
      <c r="M103" s="179" t="s">
        <v>111</v>
      </c>
      <c r="O103" s="170"/>
    </row>
    <row r="104" spans="1:15" ht="12.75">
      <c r="A104" s="178"/>
      <c r="B104" s="180"/>
      <c r="C104" s="229" t="s">
        <v>169</v>
      </c>
      <c r="D104" s="230"/>
      <c r="E104" s="181">
        <v>1.7624</v>
      </c>
      <c r="F104" s="182"/>
      <c r="G104" s="183"/>
      <c r="M104" s="179" t="s">
        <v>169</v>
      </c>
      <c r="O104" s="170"/>
    </row>
    <row r="105" spans="1:15" ht="12.75">
      <c r="A105" s="178"/>
      <c r="B105" s="180"/>
      <c r="C105" s="229" t="s">
        <v>94</v>
      </c>
      <c r="D105" s="230"/>
      <c r="E105" s="181">
        <v>0</v>
      </c>
      <c r="F105" s="182"/>
      <c r="G105" s="183"/>
      <c r="M105" s="179" t="s">
        <v>94</v>
      </c>
      <c r="O105" s="170"/>
    </row>
    <row r="106" spans="1:15" ht="12.75">
      <c r="A106" s="178"/>
      <c r="B106" s="180"/>
      <c r="C106" s="229" t="s">
        <v>170</v>
      </c>
      <c r="D106" s="230"/>
      <c r="E106" s="181">
        <v>0.4943</v>
      </c>
      <c r="F106" s="182"/>
      <c r="G106" s="183"/>
      <c r="M106" s="179" t="s">
        <v>170</v>
      </c>
      <c r="O106" s="170"/>
    </row>
    <row r="107" spans="1:15" ht="12.75">
      <c r="A107" s="178"/>
      <c r="B107" s="180"/>
      <c r="C107" s="229" t="s">
        <v>96</v>
      </c>
      <c r="D107" s="230"/>
      <c r="E107" s="181">
        <v>0</v>
      </c>
      <c r="F107" s="182"/>
      <c r="G107" s="183"/>
      <c r="M107" s="179" t="s">
        <v>96</v>
      </c>
      <c r="O107" s="170"/>
    </row>
    <row r="108" spans="1:15" ht="12.75">
      <c r="A108" s="178"/>
      <c r="B108" s="180"/>
      <c r="C108" s="229" t="s">
        <v>171</v>
      </c>
      <c r="D108" s="230"/>
      <c r="E108" s="181">
        <v>0.8093</v>
      </c>
      <c r="F108" s="182"/>
      <c r="G108" s="183"/>
      <c r="M108" s="179" t="s">
        <v>171</v>
      </c>
      <c r="O108" s="170"/>
    </row>
    <row r="109" spans="1:104" ht="22.5">
      <c r="A109" s="171">
        <v>15</v>
      </c>
      <c r="B109" s="172" t="s">
        <v>172</v>
      </c>
      <c r="C109" s="173" t="s">
        <v>173</v>
      </c>
      <c r="D109" s="174" t="s">
        <v>82</v>
      </c>
      <c r="E109" s="175">
        <v>33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1</v>
      </c>
      <c r="AC109" s="146">
        <v>1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1</v>
      </c>
      <c r="CZ109" s="146">
        <v>0.01904</v>
      </c>
    </row>
    <row r="110" spans="1:15" ht="12.75">
      <c r="A110" s="178"/>
      <c r="B110" s="180"/>
      <c r="C110" s="229" t="s">
        <v>107</v>
      </c>
      <c r="D110" s="230"/>
      <c r="E110" s="181">
        <v>0</v>
      </c>
      <c r="F110" s="182"/>
      <c r="G110" s="183"/>
      <c r="M110" s="179" t="s">
        <v>107</v>
      </c>
      <c r="O110" s="170"/>
    </row>
    <row r="111" spans="1:15" ht="12.75">
      <c r="A111" s="178"/>
      <c r="B111" s="180"/>
      <c r="C111" s="229" t="s">
        <v>174</v>
      </c>
      <c r="D111" s="230"/>
      <c r="E111" s="181">
        <v>0</v>
      </c>
      <c r="F111" s="182"/>
      <c r="G111" s="183"/>
      <c r="M111" s="179" t="s">
        <v>174</v>
      </c>
      <c r="O111" s="170"/>
    </row>
    <row r="112" spans="1:15" ht="12.75">
      <c r="A112" s="178"/>
      <c r="B112" s="180"/>
      <c r="C112" s="229" t="s">
        <v>89</v>
      </c>
      <c r="D112" s="230"/>
      <c r="E112" s="181">
        <v>33</v>
      </c>
      <c r="F112" s="182"/>
      <c r="G112" s="183"/>
      <c r="M112" s="179" t="s">
        <v>89</v>
      </c>
      <c r="O112" s="170"/>
    </row>
    <row r="113" spans="1:104" ht="12.75">
      <c r="A113" s="171">
        <v>16</v>
      </c>
      <c r="B113" s="172" t="s">
        <v>175</v>
      </c>
      <c r="C113" s="173" t="s">
        <v>176</v>
      </c>
      <c r="D113" s="174" t="s">
        <v>141</v>
      </c>
      <c r="E113" s="175">
        <v>70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1</v>
      </c>
      <c r="CZ113" s="146">
        <v>0.1</v>
      </c>
    </row>
    <row r="114" spans="1:15" ht="12.75">
      <c r="A114" s="178"/>
      <c r="B114" s="180"/>
      <c r="C114" s="229" t="s">
        <v>177</v>
      </c>
      <c r="D114" s="230"/>
      <c r="E114" s="181">
        <v>0</v>
      </c>
      <c r="F114" s="182"/>
      <c r="G114" s="183"/>
      <c r="M114" s="179" t="s">
        <v>177</v>
      </c>
      <c r="O114" s="170"/>
    </row>
    <row r="115" spans="1:15" ht="12.75">
      <c r="A115" s="178"/>
      <c r="B115" s="180"/>
      <c r="C115" s="229" t="s">
        <v>178</v>
      </c>
      <c r="D115" s="230"/>
      <c r="E115" s="181">
        <v>33</v>
      </c>
      <c r="F115" s="182"/>
      <c r="G115" s="183"/>
      <c r="M115" s="179" t="s">
        <v>178</v>
      </c>
      <c r="O115" s="170"/>
    </row>
    <row r="116" spans="1:15" ht="12.75">
      <c r="A116" s="178"/>
      <c r="B116" s="180"/>
      <c r="C116" s="229" t="s">
        <v>179</v>
      </c>
      <c r="D116" s="230"/>
      <c r="E116" s="181">
        <v>0</v>
      </c>
      <c r="F116" s="182"/>
      <c r="G116" s="183"/>
      <c r="M116" s="179" t="s">
        <v>179</v>
      </c>
      <c r="O116" s="170"/>
    </row>
    <row r="117" spans="1:15" ht="12.75">
      <c r="A117" s="178"/>
      <c r="B117" s="180"/>
      <c r="C117" s="229" t="s">
        <v>180</v>
      </c>
      <c r="D117" s="230"/>
      <c r="E117" s="181">
        <v>21</v>
      </c>
      <c r="F117" s="182"/>
      <c r="G117" s="183"/>
      <c r="M117" s="179" t="s">
        <v>180</v>
      </c>
      <c r="O117" s="170"/>
    </row>
    <row r="118" spans="1:15" ht="12.75">
      <c r="A118" s="178"/>
      <c r="B118" s="180"/>
      <c r="C118" s="229" t="s">
        <v>181</v>
      </c>
      <c r="D118" s="230"/>
      <c r="E118" s="181">
        <v>0</v>
      </c>
      <c r="F118" s="182"/>
      <c r="G118" s="183"/>
      <c r="M118" s="179" t="s">
        <v>181</v>
      </c>
      <c r="O118" s="170"/>
    </row>
    <row r="119" spans="1:15" ht="12.75">
      <c r="A119" s="178"/>
      <c r="B119" s="180"/>
      <c r="C119" s="229" t="s">
        <v>182</v>
      </c>
      <c r="D119" s="230"/>
      <c r="E119" s="181">
        <v>16</v>
      </c>
      <c r="F119" s="182"/>
      <c r="G119" s="183"/>
      <c r="M119" s="179" t="s">
        <v>182</v>
      </c>
      <c r="O119" s="170"/>
    </row>
    <row r="120" spans="1:104" ht="12.75">
      <c r="A120" s="171">
        <v>17</v>
      </c>
      <c r="B120" s="172" t="s">
        <v>183</v>
      </c>
      <c r="C120" s="173" t="s">
        <v>184</v>
      </c>
      <c r="D120" s="174" t="s">
        <v>185</v>
      </c>
      <c r="E120" s="175">
        <v>70.05</v>
      </c>
      <c r="F120" s="175">
        <v>0</v>
      </c>
      <c r="G120" s="176">
        <f>E120*F120</f>
        <v>0</v>
      </c>
      <c r="O120" s="170">
        <v>2</v>
      </c>
      <c r="AA120" s="146">
        <v>12</v>
      </c>
      <c r="AB120" s="146">
        <v>0</v>
      </c>
      <c r="AC120" s="146">
        <v>46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12</v>
      </c>
      <c r="CB120" s="177">
        <v>0</v>
      </c>
      <c r="CZ120" s="146">
        <v>0</v>
      </c>
    </row>
    <row r="121" spans="1:15" ht="12.75">
      <c r="A121" s="178"/>
      <c r="B121" s="180"/>
      <c r="C121" s="229" t="s">
        <v>109</v>
      </c>
      <c r="D121" s="230"/>
      <c r="E121" s="181">
        <v>0</v>
      </c>
      <c r="F121" s="182"/>
      <c r="G121" s="183"/>
      <c r="M121" s="179" t="s">
        <v>109</v>
      </c>
      <c r="O121" s="170"/>
    </row>
    <row r="122" spans="1:15" ht="12.75">
      <c r="A122" s="178"/>
      <c r="B122" s="180"/>
      <c r="C122" s="229" t="s">
        <v>186</v>
      </c>
      <c r="D122" s="230"/>
      <c r="E122" s="181">
        <v>34.452</v>
      </c>
      <c r="F122" s="182"/>
      <c r="G122" s="183"/>
      <c r="M122" s="179" t="s">
        <v>186</v>
      </c>
      <c r="O122" s="170"/>
    </row>
    <row r="123" spans="1:15" ht="12.75">
      <c r="A123" s="178"/>
      <c r="B123" s="180"/>
      <c r="C123" s="229" t="s">
        <v>111</v>
      </c>
      <c r="D123" s="230"/>
      <c r="E123" s="181">
        <v>0</v>
      </c>
      <c r="F123" s="182"/>
      <c r="G123" s="183"/>
      <c r="M123" s="179" t="s">
        <v>111</v>
      </c>
      <c r="O123" s="170"/>
    </row>
    <row r="124" spans="1:15" ht="12.75">
      <c r="A124" s="178"/>
      <c r="B124" s="180"/>
      <c r="C124" s="229" t="s">
        <v>187</v>
      </c>
      <c r="D124" s="230"/>
      <c r="E124" s="181">
        <v>28.292</v>
      </c>
      <c r="F124" s="182"/>
      <c r="G124" s="183"/>
      <c r="M124" s="204">
        <v>28292</v>
      </c>
      <c r="O124" s="170"/>
    </row>
    <row r="125" spans="1:15" ht="12.75">
      <c r="A125" s="178"/>
      <c r="B125" s="180"/>
      <c r="C125" s="229" t="s">
        <v>94</v>
      </c>
      <c r="D125" s="230"/>
      <c r="E125" s="181">
        <v>0</v>
      </c>
      <c r="F125" s="182"/>
      <c r="G125" s="183"/>
      <c r="M125" s="179" t="s">
        <v>94</v>
      </c>
      <c r="O125" s="170"/>
    </row>
    <row r="126" spans="1:15" ht="12.75">
      <c r="A126" s="178"/>
      <c r="B126" s="180"/>
      <c r="C126" s="229" t="s">
        <v>188</v>
      </c>
      <c r="D126" s="230"/>
      <c r="E126" s="181">
        <v>3.766</v>
      </c>
      <c r="F126" s="182"/>
      <c r="G126" s="183"/>
      <c r="M126" s="204">
        <v>3766</v>
      </c>
      <c r="O126" s="170"/>
    </row>
    <row r="127" spans="1:15" ht="12.75">
      <c r="A127" s="178"/>
      <c r="B127" s="180"/>
      <c r="C127" s="229" t="s">
        <v>96</v>
      </c>
      <c r="D127" s="230"/>
      <c r="E127" s="181">
        <v>0</v>
      </c>
      <c r="F127" s="182"/>
      <c r="G127" s="183"/>
      <c r="M127" s="179" t="s">
        <v>96</v>
      </c>
      <c r="O127" s="170"/>
    </row>
    <row r="128" spans="1:15" ht="12.75">
      <c r="A128" s="178"/>
      <c r="B128" s="180"/>
      <c r="C128" s="229" t="s">
        <v>189</v>
      </c>
      <c r="D128" s="230"/>
      <c r="E128" s="181">
        <v>3.54</v>
      </c>
      <c r="F128" s="182"/>
      <c r="G128" s="183"/>
      <c r="M128" s="179" t="s">
        <v>189</v>
      </c>
      <c r="O128" s="170"/>
    </row>
    <row r="129" spans="1:104" ht="22.5">
      <c r="A129" s="171">
        <v>18</v>
      </c>
      <c r="B129" s="172" t="s">
        <v>190</v>
      </c>
      <c r="C129" s="173" t="s">
        <v>191</v>
      </c>
      <c r="D129" s="174" t="s">
        <v>141</v>
      </c>
      <c r="E129" s="175">
        <v>1</v>
      </c>
      <c r="F129" s="175">
        <v>0</v>
      </c>
      <c r="G129" s="176">
        <f>E129*F129</f>
        <v>0</v>
      </c>
      <c r="O129" s="170">
        <v>2</v>
      </c>
      <c r="AA129" s="146">
        <v>12</v>
      </c>
      <c r="AB129" s="146">
        <v>0</v>
      </c>
      <c r="AC129" s="146">
        <v>92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12</v>
      </c>
      <c r="CB129" s="177">
        <v>0</v>
      </c>
      <c r="CZ129" s="146">
        <v>0</v>
      </c>
    </row>
    <row r="130" spans="1:104" ht="22.5">
      <c r="A130" s="171">
        <v>19</v>
      </c>
      <c r="B130" s="172" t="s">
        <v>192</v>
      </c>
      <c r="C130" s="173" t="s">
        <v>193</v>
      </c>
      <c r="D130" s="174" t="s">
        <v>141</v>
      </c>
      <c r="E130" s="175">
        <v>1</v>
      </c>
      <c r="F130" s="175">
        <v>0</v>
      </c>
      <c r="G130" s="176">
        <f>E130*F130</f>
        <v>0</v>
      </c>
      <c r="O130" s="170">
        <v>2</v>
      </c>
      <c r="AA130" s="146">
        <v>12</v>
      </c>
      <c r="AB130" s="146">
        <v>0</v>
      </c>
      <c r="AC130" s="146">
        <v>93</v>
      </c>
      <c r="AZ130" s="146">
        <v>1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12</v>
      </c>
      <c r="CB130" s="177">
        <v>0</v>
      </c>
      <c r="CZ130" s="146">
        <v>0</v>
      </c>
    </row>
    <row r="131" spans="1:104" ht="12.75">
      <c r="A131" s="171">
        <v>20</v>
      </c>
      <c r="B131" s="172" t="s">
        <v>194</v>
      </c>
      <c r="C131" s="173" t="s">
        <v>195</v>
      </c>
      <c r="D131" s="174" t="s">
        <v>160</v>
      </c>
      <c r="E131" s="175">
        <v>5</v>
      </c>
      <c r="F131" s="175">
        <v>0</v>
      </c>
      <c r="G131" s="176">
        <f>E131*F131</f>
        <v>0</v>
      </c>
      <c r="O131" s="170">
        <v>2</v>
      </c>
      <c r="AA131" s="146">
        <v>3</v>
      </c>
      <c r="AB131" s="146">
        <v>1</v>
      </c>
      <c r="AC131" s="146">
        <v>58344197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3</v>
      </c>
      <c r="CB131" s="177">
        <v>1</v>
      </c>
      <c r="CZ131" s="146">
        <v>1</v>
      </c>
    </row>
    <row r="132" spans="1:15" ht="12.75">
      <c r="A132" s="178"/>
      <c r="B132" s="180"/>
      <c r="C132" s="229" t="s">
        <v>196</v>
      </c>
      <c r="D132" s="230"/>
      <c r="E132" s="181">
        <v>0</v>
      </c>
      <c r="F132" s="182"/>
      <c r="G132" s="183"/>
      <c r="M132" s="179" t="s">
        <v>196</v>
      </c>
      <c r="O132" s="170"/>
    </row>
    <row r="133" spans="1:15" ht="12.75">
      <c r="A133" s="178"/>
      <c r="B133" s="180"/>
      <c r="C133" s="229" t="s">
        <v>197</v>
      </c>
      <c r="D133" s="230"/>
      <c r="E133" s="181">
        <v>5</v>
      </c>
      <c r="F133" s="182"/>
      <c r="G133" s="183"/>
      <c r="M133" s="179" t="s">
        <v>197</v>
      </c>
      <c r="O133" s="170"/>
    </row>
    <row r="134" spans="1:104" ht="12.75">
      <c r="A134" s="171">
        <v>21</v>
      </c>
      <c r="B134" s="172" t="s">
        <v>198</v>
      </c>
      <c r="C134" s="173" t="s">
        <v>199</v>
      </c>
      <c r="D134" s="174" t="s">
        <v>141</v>
      </c>
      <c r="E134" s="175">
        <v>96.3187</v>
      </c>
      <c r="F134" s="175">
        <v>0</v>
      </c>
      <c r="G134" s="176">
        <f>E134*F134</f>
        <v>0</v>
      </c>
      <c r="O134" s="170">
        <v>2</v>
      </c>
      <c r="AA134" s="146">
        <v>3</v>
      </c>
      <c r="AB134" s="146">
        <v>1</v>
      </c>
      <c r="AC134" s="146" t="s">
        <v>198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3</v>
      </c>
      <c r="CB134" s="177">
        <v>1</v>
      </c>
      <c r="CZ134" s="146">
        <v>0.0598</v>
      </c>
    </row>
    <row r="135" spans="1:15" ht="12.75">
      <c r="A135" s="178"/>
      <c r="B135" s="180"/>
      <c r="C135" s="229" t="s">
        <v>200</v>
      </c>
      <c r="D135" s="230"/>
      <c r="E135" s="181">
        <v>96.3187</v>
      </c>
      <c r="F135" s="182"/>
      <c r="G135" s="183"/>
      <c r="M135" s="179" t="s">
        <v>200</v>
      </c>
      <c r="O135" s="170"/>
    </row>
    <row r="136" spans="1:57" ht="12.75">
      <c r="A136" s="184"/>
      <c r="B136" s="185" t="s">
        <v>76</v>
      </c>
      <c r="C136" s="186" t="str">
        <f>CONCATENATE(B66," ",C66)</f>
        <v>3 Svislé a kompletní konstrukce</v>
      </c>
      <c r="D136" s="187"/>
      <c r="E136" s="188"/>
      <c r="F136" s="189"/>
      <c r="G136" s="190">
        <f>SUM(G66:G135)</f>
        <v>0</v>
      </c>
      <c r="O136" s="170">
        <v>4</v>
      </c>
      <c r="BA136" s="191">
        <f>SUM(BA66:BA135)</f>
        <v>0</v>
      </c>
      <c r="BB136" s="191">
        <f>SUM(BB66:BB135)</f>
        <v>0</v>
      </c>
      <c r="BC136" s="191">
        <f>SUM(BC66:BC135)</f>
        <v>0</v>
      </c>
      <c r="BD136" s="191">
        <f>SUM(BD66:BD135)</f>
        <v>0</v>
      </c>
      <c r="BE136" s="191">
        <f>SUM(BE66:BE135)</f>
        <v>0</v>
      </c>
    </row>
    <row r="137" spans="1:15" ht="12.75">
      <c r="A137" s="163" t="s">
        <v>73</v>
      </c>
      <c r="B137" s="164" t="s">
        <v>201</v>
      </c>
      <c r="C137" s="165" t="s">
        <v>202</v>
      </c>
      <c r="D137" s="166"/>
      <c r="E137" s="167"/>
      <c r="F137" s="167"/>
      <c r="G137" s="168"/>
      <c r="H137" s="169"/>
      <c r="I137" s="169"/>
      <c r="O137" s="170">
        <v>1</v>
      </c>
    </row>
    <row r="138" spans="1:104" ht="12.75">
      <c r="A138" s="171">
        <v>22</v>
      </c>
      <c r="B138" s="172" t="s">
        <v>203</v>
      </c>
      <c r="C138" s="173" t="s">
        <v>204</v>
      </c>
      <c r="D138" s="174" t="s">
        <v>82</v>
      </c>
      <c r="E138" s="175">
        <v>30.5</v>
      </c>
      <c r="F138" s="175">
        <v>0</v>
      </c>
      <c r="G138" s="176">
        <f>E138*F138</f>
        <v>0</v>
      </c>
      <c r="O138" s="170">
        <v>2</v>
      </c>
      <c r="AA138" s="146">
        <v>2</v>
      </c>
      <c r="AB138" s="146">
        <v>1</v>
      </c>
      <c r="AC138" s="146">
        <v>1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2</v>
      </c>
      <c r="CB138" s="177">
        <v>1</v>
      </c>
      <c r="CZ138" s="146">
        <v>0.52082</v>
      </c>
    </row>
    <row r="139" spans="1:15" ht="12.75">
      <c r="A139" s="178"/>
      <c r="B139" s="180"/>
      <c r="C139" s="229" t="s">
        <v>205</v>
      </c>
      <c r="D139" s="230"/>
      <c r="E139" s="181">
        <v>0</v>
      </c>
      <c r="F139" s="182"/>
      <c r="G139" s="183"/>
      <c r="M139" s="179" t="s">
        <v>205</v>
      </c>
      <c r="O139" s="170"/>
    </row>
    <row r="140" spans="1:15" ht="12.75">
      <c r="A140" s="178"/>
      <c r="B140" s="180"/>
      <c r="C140" s="229" t="s">
        <v>206</v>
      </c>
      <c r="D140" s="230"/>
      <c r="E140" s="181">
        <v>20</v>
      </c>
      <c r="F140" s="182"/>
      <c r="G140" s="183"/>
      <c r="M140" s="179" t="s">
        <v>206</v>
      </c>
      <c r="O140" s="170"/>
    </row>
    <row r="141" spans="1:15" ht="12.75">
      <c r="A141" s="178"/>
      <c r="B141" s="180"/>
      <c r="C141" s="229" t="s">
        <v>207</v>
      </c>
      <c r="D141" s="230"/>
      <c r="E141" s="181">
        <v>0</v>
      </c>
      <c r="F141" s="182"/>
      <c r="G141" s="183"/>
      <c r="M141" s="179" t="s">
        <v>207</v>
      </c>
      <c r="O141" s="170"/>
    </row>
    <row r="142" spans="1:15" ht="12.75">
      <c r="A142" s="178"/>
      <c r="B142" s="180"/>
      <c r="C142" s="229" t="s">
        <v>84</v>
      </c>
      <c r="D142" s="230"/>
      <c r="E142" s="181">
        <v>10.5</v>
      </c>
      <c r="F142" s="182"/>
      <c r="G142" s="183"/>
      <c r="M142" s="179" t="s">
        <v>84</v>
      </c>
      <c r="O142" s="170"/>
    </row>
    <row r="143" spans="1:57" ht="12.75">
      <c r="A143" s="184"/>
      <c r="B143" s="185" t="s">
        <v>76</v>
      </c>
      <c r="C143" s="186" t="str">
        <f>CONCATENATE(B137," ",C137)</f>
        <v>5 Komunikace</v>
      </c>
      <c r="D143" s="187"/>
      <c r="E143" s="188"/>
      <c r="F143" s="189"/>
      <c r="G143" s="190">
        <f>SUM(G137:G142)</f>
        <v>0</v>
      </c>
      <c r="O143" s="170">
        <v>4</v>
      </c>
      <c r="BA143" s="191">
        <f>SUM(BA137:BA142)</f>
        <v>0</v>
      </c>
      <c r="BB143" s="191">
        <f>SUM(BB137:BB142)</f>
        <v>0</v>
      </c>
      <c r="BC143" s="191">
        <f>SUM(BC137:BC142)</f>
        <v>0</v>
      </c>
      <c r="BD143" s="191">
        <f>SUM(BD137:BD142)</f>
        <v>0</v>
      </c>
      <c r="BE143" s="191">
        <f>SUM(BE137:BE142)</f>
        <v>0</v>
      </c>
    </row>
    <row r="144" spans="1:15" ht="12.75">
      <c r="A144" s="163" t="s">
        <v>73</v>
      </c>
      <c r="B144" s="164" t="s">
        <v>208</v>
      </c>
      <c r="C144" s="165" t="s">
        <v>209</v>
      </c>
      <c r="D144" s="166"/>
      <c r="E144" s="167"/>
      <c r="F144" s="167"/>
      <c r="G144" s="168"/>
      <c r="H144" s="169"/>
      <c r="I144" s="169"/>
      <c r="O144" s="170">
        <v>1</v>
      </c>
    </row>
    <row r="145" spans="1:104" ht="22.5">
      <c r="A145" s="171">
        <v>23</v>
      </c>
      <c r="B145" s="172" t="s">
        <v>210</v>
      </c>
      <c r="C145" s="173" t="s">
        <v>211</v>
      </c>
      <c r="D145" s="174" t="s">
        <v>212</v>
      </c>
      <c r="E145" s="175">
        <v>1</v>
      </c>
      <c r="F145" s="175">
        <v>0</v>
      </c>
      <c r="G145" s="176">
        <f>E145*F145</f>
        <v>0</v>
      </c>
      <c r="O145" s="170">
        <v>2</v>
      </c>
      <c r="AA145" s="146">
        <v>12</v>
      </c>
      <c r="AB145" s="146">
        <v>0</v>
      </c>
      <c r="AC145" s="146">
        <v>77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12</v>
      </c>
      <c r="CB145" s="177">
        <v>0</v>
      </c>
      <c r="CZ145" s="146">
        <v>0</v>
      </c>
    </row>
    <row r="146" spans="1:57" ht="12.75">
      <c r="A146" s="184"/>
      <c r="B146" s="185" t="s">
        <v>76</v>
      </c>
      <c r="C146" s="186" t="str">
        <f>CONCATENATE(B144," ",C144)</f>
        <v>6 Úpravy povrchu, podlahy</v>
      </c>
      <c r="D146" s="187"/>
      <c r="E146" s="188"/>
      <c r="F146" s="189"/>
      <c r="G146" s="190">
        <f>SUM(G144:G145)</f>
        <v>0</v>
      </c>
      <c r="O146" s="170">
        <v>4</v>
      </c>
      <c r="BA146" s="191">
        <f>SUM(BA144:BA145)</f>
        <v>0</v>
      </c>
      <c r="BB146" s="191">
        <f>SUM(BB144:BB145)</f>
        <v>0</v>
      </c>
      <c r="BC146" s="191">
        <f>SUM(BC144:BC145)</f>
        <v>0</v>
      </c>
      <c r="BD146" s="191">
        <f>SUM(BD144:BD145)</f>
        <v>0</v>
      </c>
      <c r="BE146" s="191">
        <f>SUM(BE144:BE145)</f>
        <v>0</v>
      </c>
    </row>
    <row r="147" spans="1:15" ht="12.75">
      <c r="A147" s="163" t="s">
        <v>73</v>
      </c>
      <c r="B147" s="164" t="s">
        <v>213</v>
      </c>
      <c r="C147" s="165" t="s">
        <v>214</v>
      </c>
      <c r="D147" s="166"/>
      <c r="E147" s="167"/>
      <c r="F147" s="167"/>
      <c r="G147" s="168"/>
      <c r="H147" s="169"/>
      <c r="I147" s="169"/>
      <c r="O147" s="170">
        <v>1</v>
      </c>
    </row>
    <row r="148" spans="1:104" ht="12.75">
      <c r="A148" s="171">
        <v>24</v>
      </c>
      <c r="B148" s="172" t="s">
        <v>215</v>
      </c>
      <c r="C148" s="173" t="s">
        <v>216</v>
      </c>
      <c r="D148" s="174" t="s">
        <v>185</v>
      </c>
      <c r="E148" s="175">
        <v>60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</v>
      </c>
      <c r="CB148" s="177">
        <v>1</v>
      </c>
      <c r="CZ148" s="146">
        <v>0</v>
      </c>
    </row>
    <row r="149" spans="1:15" ht="12.75">
      <c r="A149" s="178"/>
      <c r="B149" s="180"/>
      <c r="C149" s="229" t="s">
        <v>217</v>
      </c>
      <c r="D149" s="230"/>
      <c r="E149" s="181">
        <v>0</v>
      </c>
      <c r="F149" s="182"/>
      <c r="G149" s="183"/>
      <c r="M149" s="179" t="s">
        <v>217</v>
      </c>
      <c r="O149" s="170"/>
    </row>
    <row r="150" spans="1:15" ht="12.75">
      <c r="A150" s="178"/>
      <c r="B150" s="180"/>
      <c r="C150" s="229" t="s">
        <v>218</v>
      </c>
      <c r="D150" s="230"/>
      <c r="E150" s="181">
        <v>60</v>
      </c>
      <c r="F150" s="182"/>
      <c r="G150" s="183"/>
      <c r="M150" s="179" t="s">
        <v>218</v>
      </c>
      <c r="O150" s="170"/>
    </row>
    <row r="151" spans="1:57" ht="12.75">
      <c r="A151" s="184"/>
      <c r="B151" s="185" t="s">
        <v>76</v>
      </c>
      <c r="C151" s="186" t="str">
        <f>CONCATENATE(B147," ",C147)</f>
        <v>91 Doplňující práce na komunikaci</v>
      </c>
      <c r="D151" s="187"/>
      <c r="E151" s="188"/>
      <c r="F151" s="189"/>
      <c r="G151" s="190">
        <f>SUM(G147:G150)</f>
        <v>0</v>
      </c>
      <c r="O151" s="170">
        <v>4</v>
      </c>
      <c r="BA151" s="191">
        <f>SUM(BA147:BA150)</f>
        <v>0</v>
      </c>
      <c r="BB151" s="191">
        <f>SUM(BB147:BB150)</f>
        <v>0</v>
      </c>
      <c r="BC151" s="191">
        <f>SUM(BC147:BC150)</f>
        <v>0</v>
      </c>
      <c r="BD151" s="191">
        <f>SUM(BD147:BD150)</f>
        <v>0</v>
      </c>
      <c r="BE151" s="191">
        <f>SUM(BE147:BE150)</f>
        <v>0</v>
      </c>
    </row>
    <row r="152" spans="1:15" ht="12.75">
      <c r="A152" s="163" t="s">
        <v>73</v>
      </c>
      <c r="B152" s="164" t="s">
        <v>219</v>
      </c>
      <c r="C152" s="165" t="s">
        <v>220</v>
      </c>
      <c r="D152" s="166"/>
      <c r="E152" s="167"/>
      <c r="F152" s="167"/>
      <c r="G152" s="168"/>
      <c r="H152" s="169"/>
      <c r="I152" s="169"/>
      <c r="O152" s="170">
        <v>1</v>
      </c>
    </row>
    <row r="153" spans="1:104" ht="12.75">
      <c r="A153" s="171">
        <v>25</v>
      </c>
      <c r="B153" s="172" t="s">
        <v>221</v>
      </c>
      <c r="C153" s="173" t="s">
        <v>222</v>
      </c>
      <c r="D153" s="174" t="s">
        <v>82</v>
      </c>
      <c r="E153" s="175">
        <v>1.544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1</v>
      </c>
      <c r="AC153" s="146">
        <v>1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1</v>
      </c>
      <c r="CB153" s="177">
        <v>1</v>
      </c>
      <c r="CZ153" s="146">
        <v>0.00087</v>
      </c>
    </row>
    <row r="154" spans="1:15" ht="12.75">
      <c r="A154" s="178"/>
      <c r="B154" s="180"/>
      <c r="C154" s="229" t="s">
        <v>90</v>
      </c>
      <c r="D154" s="230"/>
      <c r="E154" s="181">
        <v>0</v>
      </c>
      <c r="F154" s="182"/>
      <c r="G154" s="183"/>
      <c r="M154" s="179" t="s">
        <v>90</v>
      </c>
      <c r="O154" s="170"/>
    </row>
    <row r="155" spans="1:15" ht="12.75">
      <c r="A155" s="178"/>
      <c r="B155" s="180"/>
      <c r="C155" s="229" t="s">
        <v>223</v>
      </c>
      <c r="D155" s="230"/>
      <c r="E155" s="181">
        <v>0.948</v>
      </c>
      <c r="F155" s="182"/>
      <c r="G155" s="183"/>
      <c r="M155" s="179" t="s">
        <v>223</v>
      </c>
      <c r="O155" s="170"/>
    </row>
    <row r="156" spans="1:15" ht="12.75">
      <c r="A156" s="178"/>
      <c r="B156" s="180"/>
      <c r="C156" s="229" t="s">
        <v>224</v>
      </c>
      <c r="D156" s="230"/>
      <c r="E156" s="181">
        <v>0</v>
      </c>
      <c r="F156" s="182"/>
      <c r="G156" s="183"/>
      <c r="M156" s="179" t="s">
        <v>224</v>
      </c>
      <c r="O156" s="170"/>
    </row>
    <row r="157" spans="1:15" ht="12.75">
      <c r="A157" s="178"/>
      <c r="B157" s="180"/>
      <c r="C157" s="229" t="s">
        <v>225</v>
      </c>
      <c r="D157" s="230"/>
      <c r="E157" s="181">
        <v>0.596</v>
      </c>
      <c r="F157" s="182"/>
      <c r="G157" s="183"/>
      <c r="M157" s="179" t="s">
        <v>225</v>
      </c>
      <c r="O157" s="170"/>
    </row>
    <row r="158" spans="1:104" ht="22.5">
      <c r="A158" s="171">
        <v>26</v>
      </c>
      <c r="B158" s="172" t="s">
        <v>226</v>
      </c>
      <c r="C158" s="173" t="s">
        <v>227</v>
      </c>
      <c r="D158" s="174" t="s">
        <v>82</v>
      </c>
      <c r="E158" s="175">
        <v>2.3623</v>
      </c>
      <c r="F158" s="175">
        <v>0</v>
      </c>
      <c r="G158" s="176">
        <f>E158*F158</f>
        <v>0</v>
      </c>
      <c r="O158" s="170">
        <v>2</v>
      </c>
      <c r="AA158" s="146">
        <v>12</v>
      </c>
      <c r="AB158" s="146">
        <v>0</v>
      </c>
      <c r="AC158" s="146">
        <v>38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12</v>
      </c>
      <c r="CB158" s="177">
        <v>0</v>
      </c>
      <c r="CZ158" s="146">
        <v>0</v>
      </c>
    </row>
    <row r="159" spans="1:15" ht="12.75">
      <c r="A159" s="178"/>
      <c r="B159" s="180"/>
      <c r="C159" s="229" t="s">
        <v>90</v>
      </c>
      <c r="D159" s="230"/>
      <c r="E159" s="181">
        <v>0</v>
      </c>
      <c r="F159" s="182"/>
      <c r="G159" s="183"/>
      <c r="M159" s="179" t="s">
        <v>90</v>
      </c>
      <c r="O159" s="170"/>
    </row>
    <row r="160" spans="1:15" ht="12.75">
      <c r="A160" s="178"/>
      <c r="B160" s="180"/>
      <c r="C160" s="229" t="s">
        <v>228</v>
      </c>
      <c r="D160" s="230"/>
      <c r="E160" s="181">
        <v>1.4504</v>
      </c>
      <c r="F160" s="182"/>
      <c r="G160" s="183"/>
      <c r="M160" s="179" t="s">
        <v>228</v>
      </c>
      <c r="O160" s="170"/>
    </row>
    <row r="161" spans="1:15" ht="12.75">
      <c r="A161" s="178"/>
      <c r="B161" s="180"/>
      <c r="C161" s="229" t="s">
        <v>224</v>
      </c>
      <c r="D161" s="230"/>
      <c r="E161" s="181">
        <v>0</v>
      </c>
      <c r="F161" s="182"/>
      <c r="G161" s="183"/>
      <c r="M161" s="179" t="s">
        <v>224</v>
      </c>
      <c r="O161" s="170"/>
    </row>
    <row r="162" spans="1:15" ht="12.75">
      <c r="A162" s="178"/>
      <c r="B162" s="180"/>
      <c r="C162" s="229" t="s">
        <v>229</v>
      </c>
      <c r="D162" s="230"/>
      <c r="E162" s="181">
        <v>0.9119</v>
      </c>
      <c r="F162" s="182"/>
      <c r="G162" s="183"/>
      <c r="M162" s="179" t="s">
        <v>229</v>
      </c>
      <c r="O162" s="170"/>
    </row>
    <row r="163" spans="1:57" ht="12.75">
      <c r="A163" s="184"/>
      <c r="B163" s="185" t="s">
        <v>76</v>
      </c>
      <c r="C163" s="186" t="str">
        <f>CONCATENATE(B152," ",C152)</f>
        <v>93 Dokončovací práce inženýrských staveb</v>
      </c>
      <c r="D163" s="187"/>
      <c r="E163" s="188"/>
      <c r="F163" s="189"/>
      <c r="G163" s="190">
        <f>SUM(G152:G162)</f>
        <v>0</v>
      </c>
      <c r="O163" s="170">
        <v>4</v>
      </c>
      <c r="BA163" s="191">
        <f>SUM(BA152:BA162)</f>
        <v>0</v>
      </c>
      <c r="BB163" s="191">
        <f>SUM(BB152:BB162)</f>
        <v>0</v>
      </c>
      <c r="BC163" s="191">
        <f>SUM(BC152:BC162)</f>
        <v>0</v>
      </c>
      <c r="BD163" s="191">
        <f>SUM(BD152:BD162)</f>
        <v>0</v>
      </c>
      <c r="BE163" s="191">
        <f>SUM(BE152:BE162)</f>
        <v>0</v>
      </c>
    </row>
    <row r="164" spans="1:15" ht="12.75">
      <c r="A164" s="163" t="s">
        <v>73</v>
      </c>
      <c r="B164" s="164" t="s">
        <v>230</v>
      </c>
      <c r="C164" s="165" t="s">
        <v>231</v>
      </c>
      <c r="D164" s="166"/>
      <c r="E164" s="167"/>
      <c r="F164" s="167"/>
      <c r="G164" s="168"/>
      <c r="H164" s="169"/>
      <c r="I164" s="169"/>
      <c r="O164" s="170">
        <v>1</v>
      </c>
    </row>
    <row r="165" spans="1:104" ht="12.75">
      <c r="A165" s="171">
        <v>27</v>
      </c>
      <c r="B165" s="172" t="s">
        <v>232</v>
      </c>
      <c r="C165" s="173" t="s">
        <v>233</v>
      </c>
      <c r="D165" s="174" t="s">
        <v>185</v>
      </c>
      <c r="E165" s="175">
        <v>5.47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7">
        <v>1</v>
      </c>
      <c r="CB165" s="177">
        <v>1</v>
      </c>
      <c r="CZ165" s="146">
        <v>0.01404</v>
      </c>
    </row>
    <row r="166" spans="1:15" ht="12.75">
      <c r="A166" s="178"/>
      <c r="B166" s="180"/>
      <c r="C166" s="229" t="s">
        <v>234</v>
      </c>
      <c r="D166" s="230"/>
      <c r="E166" s="181">
        <v>0</v>
      </c>
      <c r="F166" s="182"/>
      <c r="G166" s="183"/>
      <c r="M166" s="179" t="s">
        <v>234</v>
      </c>
      <c r="O166" s="170"/>
    </row>
    <row r="167" spans="1:15" ht="12.75">
      <c r="A167" s="178"/>
      <c r="B167" s="180"/>
      <c r="C167" s="229" t="s">
        <v>235</v>
      </c>
      <c r="D167" s="230"/>
      <c r="E167" s="181">
        <v>5.47</v>
      </c>
      <c r="F167" s="182"/>
      <c r="G167" s="183"/>
      <c r="M167" s="179" t="s">
        <v>235</v>
      </c>
      <c r="O167" s="170"/>
    </row>
    <row r="168" spans="1:104" ht="12.75">
      <c r="A168" s="171">
        <v>28</v>
      </c>
      <c r="B168" s="172" t="s">
        <v>236</v>
      </c>
      <c r="C168" s="173" t="s">
        <v>237</v>
      </c>
      <c r="D168" s="174" t="s">
        <v>185</v>
      </c>
      <c r="E168" s="175">
        <v>142.589</v>
      </c>
      <c r="F168" s="175">
        <v>0</v>
      </c>
      <c r="G168" s="176">
        <f>E168*F168</f>
        <v>0</v>
      </c>
      <c r="O168" s="170">
        <v>2</v>
      </c>
      <c r="AA168" s="146">
        <v>12</v>
      </c>
      <c r="AB168" s="146">
        <v>0</v>
      </c>
      <c r="AC168" s="146">
        <v>22</v>
      </c>
      <c r="AZ168" s="146">
        <v>1</v>
      </c>
      <c r="BA168" s="146">
        <f>IF(AZ168=1,G168,0)</f>
        <v>0</v>
      </c>
      <c r="BB168" s="146">
        <f>IF(AZ168=2,G168,0)</f>
        <v>0</v>
      </c>
      <c r="BC168" s="146">
        <f>IF(AZ168=3,G168,0)</f>
        <v>0</v>
      </c>
      <c r="BD168" s="146">
        <f>IF(AZ168=4,G168,0)</f>
        <v>0</v>
      </c>
      <c r="BE168" s="146">
        <f>IF(AZ168=5,G168,0)</f>
        <v>0</v>
      </c>
      <c r="CA168" s="177">
        <v>12</v>
      </c>
      <c r="CB168" s="177">
        <v>0</v>
      </c>
      <c r="CZ168" s="146">
        <v>0</v>
      </c>
    </row>
    <row r="169" spans="1:15" ht="12.75">
      <c r="A169" s="178"/>
      <c r="B169" s="180"/>
      <c r="C169" s="229" t="s">
        <v>88</v>
      </c>
      <c r="D169" s="230"/>
      <c r="E169" s="181">
        <v>0</v>
      </c>
      <c r="F169" s="182"/>
      <c r="G169" s="183"/>
      <c r="M169" s="179" t="s">
        <v>88</v>
      </c>
      <c r="O169" s="170"/>
    </row>
    <row r="170" spans="1:15" ht="12.75">
      <c r="A170" s="178"/>
      <c r="B170" s="180"/>
      <c r="C170" s="229" t="s">
        <v>238</v>
      </c>
      <c r="D170" s="230"/>
      <c r="E170" s="181">
        <v>67.561</v>
      </c>
      <c r="F170" s="182"/>
      <c r="G170" s="183"/>
      <c r="M170" s="179" t="s">
        <v>238</v>
      </c>
      <c r="O170" s="170"/>
    </row>
    <row r="171" spans="1:15" ht="12.75">
      <c r="A171" s="178"/>
      <c r="B171" s="180"/>
      <c r="C171" s="229" t="s">
        <v>90</v>
      </c>
      <c r="D171" s="230"/>
      <c r="E171" s="181">
        <v>0</v>
      </c>
      <c r="F171" s="182"/>
      <c r="G171" s="183"/>
      <c r="M171" s="179" t="s">
        <v>90</v>
      </c>
      <c r="O171" s="170"/>
    </row>
    <row r="172" spans="1:15" ht="12.75">
      <c r="A172" s="178"/>
      <c r="B172" s="180"/>
      <c r="C172" s="229" t="s">
        <v>239</v>
      </c>
      <c r="D172" s="230"/>
      <c r="E172" s="181">
        <v>46.716</v>
      </c>
      <c r="F172" s="182"/>
      <c r="G172" s="183"/>
      <c r="M172" s="179" t="s">
        <v>239</v>
      </c>
      <c r="O172" s="170"/>
    </row>
    <row r="173" spans="1:15" ht="12.75">
      <c r="A173" s="178"/>
      <c r="B173" s="180"/>
      <c r="C173" s="229" t="s">
        <v>224</v>
      </c>
      <c r="D173" s="230"/>
      <c r="E173" s="181">
        <v>0</v>
      </c>
      <c r="F173" s="182"/>
      <c r="G173" s="183"/>
      <c r="M173" s="179" t="s">
        <v>224</v>
      </c>
      <c r="O173" s="170"/>
    </row>
    <row r="174" spans="1:15" ht="12.75">
      <c r="A174" s="178"/>
      <c r="B174" s="180"/>
      <c r="C174" s="229" t="s">
        <v>240</v>
      </c>
      <c r="D174" s="230"/>
      <c r="E174" s="181">
        <v>28.312</v>
      </c>
      <c r="F174" s="182"/>
      <c r="G174" s="183"/>
      <c r="M174" s="204">
        <v>28312</v>
      </c>
      <c r="O174" s="170"/>
    </row>
    <row r="175" spans="1:104" ht="12.75">
      <c r="A175" s="171">
        <v>29</v>
      </c>
      <c r="B175" s="172" t="s">
        <v>241</v>
      </c>
      <c r="C175" s="173" t="s">
        <v>242</v>
      </c>
      <c r="D175" s="174" t="s">
        <v>212</v>
      </c>
      <c r="E175" s="175">
        <v>1</v>
      </c>
      <c r="F175" s="175">
        <v>0</v>
      </c>
      <c r="G175" s="176">
        <f>E175*F175</f>
        <v>0</v>
      </c>
      <c r="O175" s="170">
        <v>2</v>
      </c>
      <c r="AA175" s="146">
        <v>12</v>
      </c>
      <c r="AB175" s="146">
        <v>0</v>
      </c>
      <c r="AC175" s="146">
        <v>90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12</v>
      </c>
      <c r="CB175" s="177">
        <v>0</v>
      </c>
      <c r="CZ175" s="146">
        <v>0</v>
      </c>
    </row>
    <row r="176" spans="1:57" ht="12.75">
      <c r="A176" s="184"/>
      <c r="B176" s="185" t="s">
        <v>76</v>
      </c>
      <c r="C176" s="186" t="str">
        <f>CONCATENATE(B164," ",C164)</f>
        <v>95 Dokončovací konstrukce na pozemních stavbách</v>
      </c>
      <c r="D176" s="187"/>
      <c r="E176" s="188"/>
      <c r="F176" s="189"/>
      <c r="G176" s="190">
        <f>SUM(G164:G175)</f>
        <v>0</v>
      </c>
      <c r="O176" s="170">
        <v>4</v>
      </c>
      <c r="BA176" s="191">
        <f>SUM(BA164:BA175)</f>
        <v>0</v>
      </c>
      <c r="BB176" s="191">
        <f>SUM(BB164:BB175)</f>
        <v>0</v>
      </c>
      <c r="BC176" s="191">
        <f>SUM(BC164:BC175)</f>
        <v>0</v>
      </c>
      <c r="BD176" s="191">
        <f>SUM(BD164:BD175)</f>
        <v>0</v>
      </c>
      <c r="BE176" s="191">
        <f>SUM(BE164:BE175)</f>
        <v>0</v>
      </c>
    </row>
    <row r="177" spans="1:15" ht="12.75">
      <c r="A177" s="163" t="s">
        <v>73</v>
      </c>
      <c r="B177" s="164" t="s">
        <v>243</v>
      </c>
      <c r="C177" s="165" t="s">
        <v>244</v>
      </c>
      <c r="D177" s="166"/>
      <c r="E177" s="167"/>
      <c r="F177" s="167"/>
      <c r="G177" s="168"/>
      <c r="H177" s="169"/>
      <c r="I177" s="169"/>
      <c r="O177" s="170">
        <v>1</v>
      </c>
    </row>
    <row r="178" spans="1:104" ht="12.75">
      <c r="A178" s="171">
        <v>30</v>
      </c>
      <c r="B178" s="172" t="s">
        <v>245</v>
      </c>
      <c r="C178" s="173" t="s">
        <v>246</v>
      </c>
      <c r="D178" s="174" t="s">
        <v>106</v>
      </c>
      <c r="E178" s="175">
        <v>46.485</v>
      </c>
      <c r="F178" s="175">
        <v>0</v>
      </c>
      <c r="G178" s="176">
        <f>E178*F178</f>
        <v>0</v>
      </c>
      <c r="O178" s="170">
        <v>2</v>
      </c>
      <c r="AA178" s="146">
        <v>1</v>
      </c>
      <c r="AB178" s="146">
        <v>1</v>
      </c>
      <c r="AC178" s="146">
        <v>1</v>
      </c>
      <c r="AZ178" s="146">
        <v>1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1</v>
      </c>
      <c r="CB178" s="177">
        <v>1</v>
      </c>
      <c r="CZ178" s="146">
        <v>0</v>
      </c>
    </row>
    <row r="179" spans="1:15" ht="12.75">
      <c r="A179" s="178"/>
      <c r="B179" s="180"/>
      <c r="C179" s="229" t="s">
        <v>88</v>
      </c>
      <c r="D179" s="230"/>
      <c r="E179" s="181">
        <v>0</v>
      </c>
      <c r="F179" s="182"/>
      <c r="G179" s="183"/>
      <c r="M179" s="179" t="s">
        <v>88</v>
      </c>
      <c r="O179" s="170"/>
    </row>
    <row r="180" spans="1:15" ht="12.75">
      <c r="A180" s="178"/>
      <c r="B180" s="180"/>
      <c r="C180" s="229" t="s">
        <v>247</v>
      </c>
      <c r="D180" s="230"/>
      <c r="E180" s="181">
        <v>11.559</v>
      </c>
      <c r="F180" s="182"/>
      <c r="G180" s="183"/>
      <c r="M180" s="179" t="s">
        <v>247</v>
      </c>
      <c r="O180" s="170"/>
    </row>
    <row r="181" spans="1:15" ht="12.75">
      <c r="A181" s="178"/>
      <c r="B181" s="180"/>
      <c r="C181" s="229" t="s">
        <v>90</v>
      </c>
      <c r="D181" s="230"/>
      <c r="E181" s="181">
        <v>0</v>
      </c>
      <c r="F181" s="182"/>
      <c r="G181" s="183"/>
      <c r="M181" s="179" t="s">
        <v>90</v>
      </c>
      <c r="O181" s="170"/>
    </row>
    <row r="182" spans="1:15" ht="12.75">
      <c r="A182" s="178"/>
      <c r="B182" s="180"/>
      <c r="C182" s="229" t="s">
        <v>248</v>
      </c>
      <c r="D182" s="230"/>
      <c r="E182" s="181">
        <v>17.127</v>
      </c>
      <c r="F182" s="182"/>
      <c r="G182" s="183"/>
      <c r="M182" s="179" t="s">
        <v>248</v>
      </c>
      <c r="O182" s="170"/>
    </row>
    <row r="183" spans="1:15" ht="12.75">
      <c r="A183" s="178"/>
      <c r="B183" s="180"/>
      <c r="C183" s="229" t="s">
        <v>224</v>
      </c>
      <c r="D183" s="230"/>
      <c r="E183" s="181">
        <v>0</v>
      </c>
      <c r="F183" s="182"/>
      <c r="G183" s="183"/>
      <c r="M183" s="179" t="s">
        <v>224</v>
      </c>
      <c r="O183" s="170"/>
    </row>
    <row r="184" spans="1:15" ht="12.75">
      <c r="A184" s="178"/>
      <c r="B184" s="180"/>
      <c r="C184" s="229" t="s">
        <v>119</v>
      </c>
      <c r="D184" s="230"/>
      <c r="E184" s="181">
        <v>14.146</v>
      </c>
      <c r="F184" s="182"/>
      <c r="G184" s="183"/>
      <c r="M184" s="179" t="s">
        <v>119</v>
      </c>
      <c r="O184" s="170"/>
    </row>
    <row r="185" spans="1:15" ht="12.75">
      <c r="A185" s="178"/>
      <c r="B185" s="180"/>
      <c r="C185" s="229" t="s">
        <v>94</v>
      </c>
      <c r="D185" s="230"/>
      <c r="E185" s="181">
        <v>0</v>
      </c>
      <c r="F185" s="182"/>
      <c r="G185" s="183"/>
      <c r="M185" s="179" t="s">
        <v>94</v>
      </c>
      <c r="O185" s="170"/>
    </row>
    <row r="186" spans="1:15" ht="12.75">
      <c r="A186" s="178"/>
      <c r="B186" s="180"/>
      <c r="C186" s="229" t="s">
        <v>121</v>
      </c>
      <c r="D186" s="230"/>
      <c r="E186" s="181">
        <v>1.883</v>
      </c>
      <c r="F186" s="182"/>
      <c r="G186" s="183"/>
      <c r="M186" s="179" t="s">
        <v>121</v>
      </c>
      <c r="O186" s="170"/>
    </row>
    <row r="187" spans="1:15" ht="12.75">
      <c r="A187" s="178"/>
      <c r="B187" s="180"/>
      <c r="C187" s="229" t="s">
        <v>96</v>
      </c>
      <c r="D187" s="230"/>
      <c r="E187" s="181">
        <v>0</v>
      </c>
      <c r="F187" s="182"/>
      <c r="G187" s="183"/>
      <c r="M187" s="179" t="s">
        <v>96</v>
      </c>
      <c r="O187" s="170"/>
    </row>
    <row r="188" spans="1:15" ht="12.75">
      <c r="A188" s="178"/>
      <c r="B188" s="180"/>
      <c r="C188" s="229" t="s">
        <v>123</v>
      </c>
      <c r="D188" s="230"/>
      <c r="E188" s="181">
        <v>1.77</v>
      </c>
      <c r="F188" s="182"/>
      <c r="G188" s="183"/>
      <c r="M188" s="179" t="s">
        <v>123</v>
      </c>
      <c r="O188" s="170"/>
    </row>
    <row r="189" spans="1:104" ht="12.75">
      <c r="A189" s="171">
        <v>31</v>
      </c>
      <c r="B189" s="172" t="s">
        <v>249</v>
      </c>
      <c r="C189" s="173" t="s">
        <v>250</v>
      </c>
      <c r="D189" s="174" t="s">
        <v>106</v>
      </c>
      <c r="E189" s="175">
        <v>50.5278</v>
      </c>
      <c r="F189" s="175">
        <v>0</v>
      </c>
      <c r="G189" s="176">
        <f>E189*F189</f>
        <v>0</v>
      </c>
      <c r="O189" s="170">
        <v>2</v>
      </c>
      <c r="AA189" s="146">
        <v>1</v>
      </c>
      <c r="AB189" s="146">
        <v>1</v>
      </c>
      <c r="AC189" s="146">
        <v>1</v>
      </c>
      <c r="AZ189" s="146">
        <v>1</v>
      </c>
      <c r="BA189" s="146">
        <f>IF(AZ189=1,G189,0)</f>
        <v>0</v>
      </c>
      <c r="BB189" s="146">
        <f>IF(AZ189=2,G189,0)</f>
        <v>0</v>
      </c>
      <c r="BC189" s="146">
        <f>IF(AZ189=3,G189,0)</f>
        <v>0</v>
      </c>
      <c r="BD189" s="146">
        <f>IF(AZ189=4,G189,0)</f>
        <v>0</v>
      </c>
      <c r="BE189" s="146">
        <f>IF(AZ189=5,G189,0)</f>
        <v>0</v>
      </c>
      <c r="CA189" s="177">
        <v>1</v>
      </c>
      <c r="CB189" s="177">
        <v>1</v>
      </c>
      <c r="CZ189" s="146">
        <v>0.00112</v>
      </c>
    </row>
    <row r="190" spans="1:15" ht="12.75">
      <c r="A190" s="178"/>
      <c r="B190" s="180"/>
      <c r="C190" s="229" t="s">
        <v>251</v>
      </c>
      <c r="D190" s="230"/>
      <c r="E190" s="181">
        <v>0</v>
      </c>
      <c r="F190" s="182"/>
      <c r="G190" s="183"/>
      <c r="M190" s="179" t="s">
        <v>251</v>
      </c>
      <c r="O190" s="170"/>
    </row>
    <row r="191" spans="1:15" ht="12.75">
      <c r="A191" s="178"/>
      <c r="B191" s="180"/>
      <c r="C191" s="229" t="s">
        <v>88</v>
      </c>
      <c r="D191" s="230"/>
      <c r="E191" s="181">
        <v>0</v>
      </c>
      <c r="F191" s="182"/>
      <c r="G191" s="183"/>
      <c r="M191" s="179" t="s">
        <v>88</v>
      </c>
      <c r="O191" s="170"/>
    </row>
    <row r="192" spans="1:15" ht="12.75">
      <c r="A192" s="178"/>
      <c r="B192" s="180"/>
      <c r="C192" s="229" t="s">
        <v>252</v>
      </c>
      <c r="D192" s="230"/>
      <c r="E192" s="181">
        <v>1.0494</v>
      </c>
      <c r="F192" s="182"/>
      <c r="G192" s="183"/>
      <c r="M192" s="179" t="s">
        <v>252</v>
      </c>
      <c r="O192" s="170"/>
    </row>
    <row r="193" spans="1:15" ht="12.75">
      <c r="A193" s="178"/>
      <c r="B193" s="180"/>
      <c r="C193" s="229" t="s">
        <v>253</v>
      </c>
      <c r="D193" s="230"/>
      <c r="E193" s="181">
        <v>1.133</v>
      </c>
      <c r="F193" s="182"/>
      <c r="G193" s="183"/>
      <c r="M193" s="179" t="s">
        <v>253</v>
      </c>
      <c r="O193" s="170"/>
    </row>
    <row r="194" spans="1:15" ht="12.75">
      <c r="A194" s="178"/>
      <c r="B194" s="180"/>
      <c r="C194" s="229" t="s">
        <v>254</v>
      </c>
      <c r="D194" s="230"/>
      <c r="E194" s="181">
        <v>1.4023</v>
      </c>
      <c r="F194" s="182"/>
      <c r="G194" s="183"/>
      <c r="M194" s="179" t="s">
        <v>254</v>
      </c>
      <c r="O194" s="170"/>
    </row>
    <row r="195" spans="1:15" ht="12.75">
      <c r="A195" s="178"/>
      <c r="B195" s="180"/>
      <c r="C195" s="229" t="s">
        <v>255</v>
      </c>
      <c r="D195" s="230"/>
      <c r="E195" s="181">
        <v>6.1988</v>
      </c>
      <c r="F195" s="182"/>
      <c r="G195" s="183"/>
      <c r="M195" s="179" t="s">
        <v>255</v>
      </c>
      <c r="O195" s="170"/>
    </row>
    <row r="196" spans="1:15" ht="12.75">
      <c r="A196" s="178"/>
      <c r="B196" s="180"/>
      <c r="C196" s="229" t="s">
        <v>256</v>
      </c>
      <c r="D196" s="230"/>
      <c r="E196" s="181">
        <v>2.9844</v>
      </c>
      <c r="F196" s="182"/>
      <c r="G196" s="183"/>
      <c r="M196" s="179" t="s">
        <v>256</v>
      </c>
      <c r="O196" s="170"/>
    </row>
    <row r="197" spans="1:15" ht="12.75">
      <c r="A197" s="178"/>
      <c r="B197" s="180"/>
      <c r="C197" s="229" t="s">
        <v>257</v>
      </c>
      <c r="D197" s="230"/>
      <c r="E197" s="181">
        <v>7.9325</v>
      </c>
      <c r="F197" s="182"/>
      <c r="G197" s="183"/>
      <c r="M197" s="179" t="s">
        <v>257</v>
      </c>
      <c r="O197" s="170"/>
    </row>
    <row r="198" spans="1:15" ht="12.75">
      <c r="A198" s="178"/>
      <c r="B198" s="180"/>
      <c r="C198" s="229" t="s">
        <v>258</v>
      </c>
      <c r="D198" s="230"/>
      <c r="E198" s="181">
        <v>0.5475</v>
      </c>
      <c r="F198" s="182"/>
      <c r="G198" s="183"/>
      <c r="M198" s="179" t="s">
        <v>258</v>
      </c>
      <c r="O198" s="170"/>
    </row>
    <row r="199" spans="1:15" ht="12.75">
      <c r="A199" s="178"/>
      <c r="B199" s="180"/>
      <c r="C199" s="229" t="s">
        <v>90</v>
      </c>
      <c r="D199" s="230"/>
      <c r="E199" s="181">
        <v>0</v>
      </c>
      <c r="F199" s="182"/>
      <c r="G199" s="183"/>
      <c r="M199" s="179" t="s">
        <v>90</v>
      </c>
      <c r="O199" s="170"/>
    </row>
    <row r="200" spans="1:15" ht="12.75">
      <c r="A200" s="178"/>
      <c r="B200" s="180"/>
      <c r="C200" s="229" t="s">
        <v>259</v>
      </c>
      <c r="D200" s="230"/>
      <c r="E200" s="181">
        <v>5.4957</v>
      </c>
      <c r="F200" s="182"/>
      <c r="G200" s="183"/>
      <c r="M200" s="179" t="s">
        <v>259</v>
      </c>
      <c r="O200" s="170"/>
    </row>
    <row r="201" spans="1:15" ht="12.75">
      <c r="A201" s="178"/>
      <c r="B201" s="180"/>
      <c r="C201" s="229" t="s">
        <v>260</v>
      </c>
      <c r="D201" s="230"/>
      <c r="E201" s="181">
        <v>7.4889</v>
      </c>
      <c r="F201" s="182"/>
      <c r="G201" s="183"/>
      <c r="M201" s="179" t="s">
        <v>260</v>
      </c>
      <c r="O201" s="170"/>
    </row>
    <row r="202" spans="1:15" ht="12.75">
      <c r="A202" s="178"/>
      <c r="B202" s="180"/>
      <c r="C202" s="229" t="s">
        <v>261</v>
      </c>
      <c r="D202" s="230"/>
      <c r="E202" s="181">
        <v>1.0276</v>
      </c>
      <c r="F202" s="182"/>
      <c r="G202" s="183"/>
      <c r="M202" s="179" t="s">
        <v>261</v>
      </c>
      <c r="O202" s="170"/>
    </row>
    <row r="203" spans="1:15" ht="12.75">
      <c r="A203" s="178"/>
      <c r="B203" s="180"/>
      <c r="C203" s="229" t="s">
        <v>262</v>
      </c>
      <c r="D203" s="230"/>
      <c r="E203" s="181">
        <v>1.1154</v>
      </c>
      <c r="F203" s="182"/>
      <c r="G203" s="183"/>
      <c r="M203" s="179" t="s">
        <v>262</v>
      </c>
      <c r="O203" s="170"/>
    </row>
    <row r="204" spans="1:15" ht="12.75">
      <c r="A204" s="178"/>
      <c r="B204" s="180"/>
      <c r="C204" s="229" t="s">
        <v>263</v>
      </c>
      <c r="D204" s="230"/>
      <c r="E204" s="181">
        <v>1.0471</v>
      </c>
      <c r="F204" s="182"/>
      <c r="G204" s="183"/>
      <c r="M204" s="179" t="s">
        <v>263</v>
      </c>
      <c r="O204" s="170"/>
    </row>
    <row r="205" spans="1:15" ht="12.75">
      <c r="A205" s="178"/>
      <c r="B205" s="180"/>
      <c r="C205" s="229" t="s">
        <v>264</v>
      </c>
      <c r="D205" s="230"/>
      <c r="E205" s="181">
        <v>1.0175</v>
      </c>
      <c r="F205" s="182"/>
      <c r="G205" s="183"/>
      <c r="M205" s="179" t="s">
        <v>264</v>
      </c>
      <c r="O205" s="170"/>
    </row>
    <row r="206" spans="1:15" ht="12.75">
      <c r="A206" s="178"/>
      <c r="B206" s="180"/>
      <c r="C206" s="229" t="s">
        <v>224</v>
      </c>
      <c r="D206" s="230"/>
      <c r="E206" s="181">
        <v>0</v>
      </c>
      <c r="F206" s="182"/>
      <c r="G206" s="183"/>
      <c r="M206" s="179" t="s">
        <v>224</v>
      </c>
      <c r="O206" s="170"/>
    </row>
    <row r="207" spans="1:15" ht="12.75">
      <c r="A207" s="178"/>
      <c r="B207" s="180"/>
      <c r="C207" s="229" t="s">
        <v>265</v>
      </c>
      <c r="D207" s="230"/>
      <c r="E207" s="181">
        <v>6.7949</v>
      </c>
      <c r="F207" s="182"/>
      <c r="G207" s="183"/>
      <c r="M207" s="179" t="s">
        <v>265</v>
      </c>
      <c r="O207" s="170"/>
    </row>
    <row r="208" spans="1:15" ht="22.5">
      <c r="A208" s="178"/>
      <c r="B208" s="180"/>
      <c r="C208" s="229" t="s">
        <v>266</v>
      </c>
      <c r="D208" s="230"/>
      <c r="E208" s="181">
        <v>5.2929</v>
      </c>
      <c r="F208" s="182"/>
      <c r="G208" s="183"/>
      <c r="M208" s="179" t="s">
        <v>266</v>
      </c>
      <c r="O208" s="170"/>
    </row>
    <row r="209" spans="1:104" ht="12.75">
      <c r="A209" s="171">
        <v>32</v>
      </c>
      <c r="B209" s="172" t="s">
        <v>267</v>
      </c>
      <c r="C209" s="173" t="s">
        <v>268</v>
      </c>
      <c r="D209" s="174" t="s">
        <v>106</v>
      </c>
      <c r="E209" s="175">
        <v>0.5612</v>
      </c>
      <c r="F209" s="175">
        <v>0</v>
      </c>
      <c r="G209" s="176">
        <f>E209*F209</f>
        <v>0</v>
      </c>
      <c r="O209" s="170">
        <v>2</v>
      </c>
      <c r="AA209" s="146">
        <v>1</v>
      </c>
      <c r="AB209" s="146">
        <v>1</v>
      </c>
      <c r="AC209" s="146">
        <v>1</v>
      </c>
      <c r="AZ209" s="146">
        <v>1</v>
      </c>
      <c r="BA209" s="146">
        <f>IF(AZ209=1,G209,0)</f>
        <v>0</v>
      </c>
      <c r="BB209" s="146">
        <f>IF(AZ209=2,G209,0)</f>
        <v>0</v>
      </c>
      <c r="BC209" s="146">
        <f>IF(AZ209=3,G209,0)</f>
        <v>0</v>
      </c>
      <c r="BD209" s="146">
        <f>IF(AZ209=4,G209,0)</f>
        <v>0</v>
      </c>
      <c r="BE209" s="146">
        <f>IF(AZ209=5,G209,0)</f>
        <v>0</v>
      </c>
      <c r="CA209" s="177">
        <v>1</v>
      </c>
      <c r="CB209" s="177">
        <v>1</v>
      </c>
      <c r="CZ209" s="146">
        <v>0.00833</v>
      </c>
    </row>
    <row r="210" spans="1:15" ht="12.75">
      <c r="A210" s="178"/>
      <c r="B210" s="180"/>
      <c r="C210" s="229" t="s">
        <v>269</v>
      </c>
      <c r="D210" s="230"/>
      <c r="E210" s="181">
        <v>0</v>
      </c>
      <c r="F210" s="182"/>
      <c r="G210" s="183"/>
      <c r="M210" s="179" t="s">
        <v>269</v>
      </c>
      <c r="O210" s="170"/>
    </row>
    <row r="211" spans="1:15" ht="12.75">
      <c r="A211" s="178"/>
      <c r="B211" s="180"/>
      <c r="C211" s="229" t="s">
        <v>88</v>
      </c>
      <c r="D211" s="230"/>
      <c r="E211" s="181">
        <v>0</v>
      </c>
      <c r="F211" s="182"/>
      <c r="G211" s="183"/>
      <c r="M211" s="179" t="s">
        <v>88</v>
      </c>
      <c r="O211" s="170"/>
    </row>
    <row r="212" spans="1:15" ht="12.75">
      <c r="A212" s="178"/>
      <c r="B212" s="180"/>
      <c r="C212" s="229" t="s">
        <v>270</v>
      </c>
      <c r="D212" s="230"/>
      <c r="E212" s="181">
        <v>0.2603</v>
      </c>
      <c r="F212" s="182"/>
      <c r="G212" s="183"/>
      <c r="M212" s="179" t="s">
        <v>270</v>
      </c>
      <c r="O212" s="170"/>
    </row>
    <row r="213" spans="1:15" ht="12.75">
      <c r="A213" s="178"/>
      <c r="B213" s="180"/>
      <c r="C213" s="229" t="s">
        <v>90</v>
      </c>
      <c r="D213" s="230"/>
      <c r="E213" s="181">
        <v>0</v>
      </c>
      <c r="F213" s="182"/>
      <c r="G213" s="183"/>
      <c r="M213" s="179" t="s">
        <v>90</v>
      </c>
      <c r="O213" s="170"/>
    </row>
    <row r="214" spans="1:15" ht="12.75">
      <c r="A214" s="178"/>
      <c r="B214" s="180"/>
      <c r="C214" s="229" t="s">
        <v>271</v>
      </c>
      <c r="D214" s="230"/>
      <c r="E214" s="181">
        <v>0.3009</v>
      </c>
      <c r="F214" s="182"/>
      <c r="G214" s="183"/>
      <c r="M214" s="179" t="s">
        <v>271</v>
      </c>
      <c r="O214" s="170"/>
    </row>
    <row r="215" spans="1:104" ht="12.75">
      <c r="A215" s="171">
        <v>33</v>
      </c>
      <c r="B215" s="172" t="s">
        <v>272</v>
      </c>
      <c r="C215" s="173" t="s">
        <v>273</v>
      </c>
      <c r="D215" s="174" t="s">
        <v>106</v>
      </c>
      <c r="E215" s="175">
        <v>17.5103</v>
      </c>
      <c r="F215" s="175">
        <v>0</v>
      </c>
      <c r="G215" s="176">
        <f>E215*F215</f>
        <v>0</v>
      </c>
      <c r="O215" s="170">
        <v>2</v>
      </c>
      <c r="AA215" s="146">
        <v>1</v>
      </c>
      <c r="AB215" s="146">
        <v>1</v>
      </c>
      <c r="AC215" s="146">
        <v>1</v>
      </c>
      <c r="AZ215" s="146">
        <v>1</v>
      </c>
      <c r="BA215" s="146">
        <f>IF(AZ215=1,G215,0)</f>
        <v>0</v>
      </c>
      <c r="BB215" s="146">
        <f>IF(AZ215=2,G215,0)</f>
        <v>0</v>
      </c>
      <c r="BC215" s="146">
        <f>IF(AZ215=3,G215,0)</f>
        <v>0</v>
      </c>
      <c r="BD215" s="146">
        <f>IF(AZ215=4,G215,0)</f>
        <v>0</v>
      </c>
      <c r="BE215" s="146">
        <f>IF(AZ215=5,G215,0)</f>
        <v>0</v>
      </c>
      <c r="CA215" s="177">
        <v>1</v>
      </c>
      <c r="CB215" s="177">
        <v>1</v>
      </c>
      <c r="CZ215" s="146">
        <v>0.00147</v>
      </c>
    </row>
    <row r="216" spans="1:15" ht="12.75">
      <c r="A216" s="178"/>
      <c r="B216" s="180"/>
      <c r="C216" s="229" t="s">
        <v>274</v>
      </c>
      <c r="D216" s="230"/>
      <c r="E216" s="181">
        <v>0</v>
      </c>
      <c r="F216" s="182"/>
      <c r="G216" s="183"/>
      <c r="M216" s="179" t="s">
        <v>274</v>
      </c>
      <c r="O216" s="170"/>
    </row>
    <row r="217" spans="1:15" ht="12.75">
      <c r="A217" s="178"/>
      <c r="B217" s="180"/>
      <c r="C217" s="229" t="s">
        <v>88</v>
      </c>
      <c r="D217" s="230"/>
      <c r="E217" s="181">
        <v>0</v>
      </c>
      <c r="F217" s="182"/>
      <c r="G217" s="183"/>
      <c r="M217" s="179" t="s">
        <v>88</v>
      </c>
      <c r="O217" s="170"/>
    </row>
    <row r="218" spans="1:15" ht="22.5">
      <c r="A218" s="178"/>
      <c r="B218" s="180"/>
      <c r="C218" s="229" t="s">
        <v>275</v>
      </c>
      <c r="D218" s="230"/>
      <c r="E218" s="181">
        <v>2.7774</v>
      </c>
      <c r="F218" s="182"/>
      <c r="G218" s="183"/>
      <c r="M218" s="179" t="s">
        <v>275</v>
      </c>
      <c r="O218" s="170"/>
    </row>
    <row r="219" spans="1:15" ht="12.75">
      <c r="A219" s="178"/>
      <c r="B219" s="180"/>
      <c r="C219" s="229" t="s">
        <v>90</v>
      </c>
      <c r="D219" s="230"/>
      <c r="E219" s="181">
        <v>0</v>
      </c>
      <c r="F219" s="182"/>
      <c r="G219" s="183"/>
      <c r="M219" s="179" t="s">
        <v>90</v>
      </c>
      <c r="O219" s="170"/>
    </row>
    <row r="220" spans="1:15" ht="12.75">
      <c r="A220" s="178"/>
      <c r="B220" s="180"/>
      <c r="C220" s="229" t="s">
        <v>276</v>
      </c>
      <c r="D220" s="230"/>
      <c r="E220" s="181">
        <v>1.7731</v>
      </c>
      <c r="F220" s="182"/>
      <c r="G220" s="183"/>
      <c r="M220" s="179" t="s">
        <v>276</v>
      </c>
      <c r="O220" s="170"/>
    </row>
    <row r="221" spans="1:15" ht="12.75">
      <c r="A221" s="178"/>
      <c r="B221" s="180"/>
      <c r="C221" s="229" t="s">
        <v>224</v>
      </c>
      <c r="D221" s="230"/>
      <c r="E221" s="181">
        <v>0</v>
      </c>
      <c r="F221" s="182"/>
      <c r="G221" s="183"/>
      <c r="M221" s="179" t="s">
        <v>224</v>
      </c>
      <c r="O221" s="170"/>
    </row>
    <row r="222" spans="1:15" ht="12.75">
      <c r="A222" s="178"/>
      <c r="B222" s="180"/>
      <c r="C222" s="229" t="s">
        <v>277</v>
      </c>
      <c r="D222" s="230"/>
      <c r="E222" s="181">
        <v>1.7623</v>
      </c>
      <c r="F222" s="182"/>
      <c r="G222" s="183"/>
      <c r="M222" s="179" t="s">
        <v>277</v>
      </c>
      <c r="O222" s="170"/>
    </row>
    <row r="223" spans="1:15" ht="12.75">
      <c r="A223" s="178"/>
      <c r="B223" s="180"/>
      <c r="C223" s="229" t="s">
        <v>278</v>
      </c>
      <c r="D223" s="230"/>
      <c r="E223" s="181">
        <v>0</v>
      </c>
      <c r="F223" s="182"/>
      <c r="G223" s="183"/>
      <c r="M223" s="179" t="s">
        <v>278</v>
      </c>
      <c r="O223" s="170"/>
    </row>
    <row r="224" spans="1:15" ht="12.75">
      <c r="A224" s="178"/>
      <c r="B224" s="180"/>
      <c r="C224" s="229" t="s">
        <v>279</v>
      </c>
      <c r="D224" s="230"/>
      <c r="E224" s="181">
        <v>0</v>
      </c>
      <c r="F224" s="182"/>
      <c r="G224" s="183"/>
      <c r="M224" s="179" t="s">
        <v>279</v>
      </c>
      <c r="O224" s="170"/>
    </row>
    <row r="225" spans="1:15" ht="12.75">
      <c r="A225" s="178"/>
      <c r="B225" s="180"/>
      <c r="C225" s="229" t="s">
        <v>280</v>
      </c>
      <c r="D225" s="230"/>
      <c r="E225" s="181">
        <v>3.6067</v>
      </c>
      <c r="F225" s="182"/>
      <c r="G225" s="183"/>
      <c r="M225" s="179" t="s">
        <v>280</v>
      </c>
      <c r="O225" s="170"/>
    </row>
    <row r="226" spans="1:15" ht="12.75">
      <c r="A226" s="178"/>
      <c r="B226" s="180"/>
      <c r="C226" s="229" t="s">
        <v>281</v>
      </c>
      <c r="D226" s="230"/>
      <c r="E226" s="181">
        <v>0</v>
      </c>
      <c r="F226" s="182"/>
      <c r="G226" s="183"/>
      <c r="M226" s="179" t="s">
        <v>281</v>
      </c>
      <c r="O226" s="170"/>
    </row>
    <row r="227" spans="1:15" ht="12.75">
      <c r="A227" s="178"/>
      <c r="B227" s="180"/>
      <c r="C227" s="229" t="s">
        <v>282</v>
      </c>
      <c r="D227" s="230"/>
      <c r="E227" s="181">
        <v>0</v>
      </c>
      <c r="F227" s="182"/>
      <c r="G227" s="183"/>
      <c r="M227" s="179" t="s">
        <v>282</v>
      </c>
      <c r="O227" s="170"/>
    </row>
    <row r="228" spans="1:15" ht="12.75">
      <c r="A228" s="178"/>
      <c r="B228" s="180"/>
      <c r="C228" s="229" t="s">
        <v>283</v>
      </c>
      <c r="D228" s="230"/>
      <c r="E228" s="181">
        <v>3.6677</v>
      </c>
      <c r="F228" s="182"/>
      <c r="G228" s="183"/>
      <c r="M228" s="179" t="s">
        <v>283</v>
      </c>
      <c r="O228" s="170"/>
    </row>
    <row r="229" spans="1:15" ht="12.75">
      <c r="A229" s="178"/>
      <c r="B229" s="180"/>
      <c r="C229" s="229" t="s">
        <v>284</v>
      </c>
      <c r="D229" s="230"/>
      <c r="E229" s="181">
        <v>0</v>
      </c>
      <c r="F229" s="182"/>
      <c r="G229" s="183"/>
      <c r="M229" s="179" t="s">
        <v>284</v>
      </c>
      <c r="O229" s="170"/>
    </row>
    <row r="230" spans="1:15" ht="12.75">
      <c r="A230" s="178"/>
      <c r="B230" s="180"/>
      <c r="C230" s="229" t="s">
        <v>285</v>
      </c>
      <c r="D230" s="230"/>
      <c r="E230" s="181">
        <v>0</v>
      </c>
      <c r="F230" s="182"/>
      <c r="G230" s="183"/>
      <c r="M230" s="179" t="s">
        <v>285</v>
      </c>
      <c r="O230" s="170"/>
    </row>
    <row r="231" spans="1:15" ht="12.75">
      <c r="A231" s="178"/>
      <c r="B231" s="180"/>
      <c r="C231" s="229" t="s">
        <v>286</v>
      </c>
      <c r="D231" s="230"/>
      <c r="E231" s="181">
        <v>3.9232</v>
      </c>
      <c r="F231" s="182"/>
      <c r="G231" s="183"/>
      <c r="M231" s="179" t="s">
        <v>286</v>
      </c>
      <c r="O231" s="170"/>
    </row>
    <row r="232" spans="1:104" ht="12.75">
      <c r="A232" s="171">
        <v>34</v>
      </c>
      <c r="B232" s="172" t="s">
        <v>287</v>
      </c>
      <c r="C232" s="173" t="s">
        <v>288</v>
      </c>
      <c r="D232" s="174" t="s">
        <v>185</v>
      </c>
      <c r="E232" s="175">
        <v>136.189</v>
      </c>
      <c r="F232" s="175">
        <v>0</v>
      </c>
      <c r="G232" s="176">
        <f>E232*F232</f>
        <v>0</v>
      </c>
      <c r="O232" s="170">
        <v>2</v>
      </c>
      <c r="AA232" s="146">
        <v>1</v>
      </c>
      <c r="AB232" s="146">
        <v>1</v>
      </c>
      <c r="AC232" s="146">
        <v>1</v>
      </c>
      <c r="AZ232" s="146">
        <v>1</v>
      </c>
      <c r="BA232" s="146">
        <f>IF(AZ232=1,G232,0)</f>
        <v>0</v>
      </c>
      <c r="BB232" s="146">
        <f>IF(AZ232=2,G232,0)</f>
        <v>0</v>
      </c>
      <c r="BC232" s="146">
        <f>IF(AZ232=3,G232,0)</f>
        <v>0</v>
      </c>
      <c r="BD232" s="146">
        <f>IF(AZ232=4,G232,0)</f>
        <v>0</v>
      </c>
      <c r="BE232" s="146">
        <f>IF(AZ232=5,G232,0)</f>
        <v>0</v>
      </c>
      <c r="CA232" s="177">
        <v>1</v>
      </c>
      <c r="CB232" s="177">
        <v>1</v>
      </c>
      <c r="CZ232" s="146">
        <v>0</v>
      </c>
    </row>
    <row r="233" spans="1:15" ht="12.75">
      <c r="A233" s="178"/>
      <c r="B233" s="180"/>
      <c r="C233" s="229" t="s">
        <v>289</v>
      </c>
      <c r="D233" s="230"/>
      <c r="E233" s="181">
        <v>0</v>
      </c>
      <c r="F233" s="182"/>
      <c r="G233" s="183"/>
      <c r="M233" s="179" t="s">
        <v>289</v>
      </c>
      <c r="O233" s="170"/>
    </row>
    <row r="234" spans="1:15" ht="12.75">
      <c r="A234" s="178"/>
      <c r="B234" s="180"/>
      <c r="C234" s="229" t="s">
        <v>88</v>
      </c>
      <c r="D234" s="230"/>
      <c r="E234" s="181">
        <v>0</v>
      </c>
      <c r="F234" s="182"/>
      <c r="G234" s="183"/>
      <c r="M234" s="179" t="s">
        <v>88</v>
      </c>
      <c r="O234" s="170"/>
    </row>
    <row r="235" spans="1:15" ht="12.75">
      <c r="A235" s="178"/>
      <c r="B235" s="180"/>
      <c r="C235" s="229" t="s">
        <v>290</v>
      </c>
      <c r="D235" s="230"/>
      <c r="E235" s="181">
        <v>65.661</v>
      </c>
      <c r="F235" s="182"/>
      <c r="G235" s="183"/>
      <c r="M235" s="179" t="s">
        <v>290</v>
      </c>
      <c r="O235" s="170"/>
    </row>
    <row r="236" spans="1:15" ht="12.75">
      <c r="A236" s="178"/>
      <c r="B236" s="180"/>
      <c r="C236" s="229" t="s">
        <v>90</v>
      </c>
      <c r="D236" s="230"/>
      <c r="E236" s="181">
        <v>0</v>
      </c>
      <c r="F236" s="182"/>
      <c r="G236" s="183"/>
      <c r="M236" s="179" t="s">
        <v>90</v>
      </c>
      <c r="O236" s="170"/>
    </row>
    <row r="237" spans="1:15" ht="12.75">
      <c r="A237" s="178"/>
      <c r="B237" s="180"/>
      <c r="C237" s="229" t="s">
        <v>291</v>
      </c>
      <c r="D237" s="230"/>
      <c r="E237" s="181">
        <v>42.216</v>
      </c>
      <c r="F237" s="182"/>
      <c r="G237" s="183"/>
      <c r="M237" s="179" t="s">
        <v>291</v>
      </c>
      <c r="O237" s="170"/>
    </row>
    <row r="238" spans="1:15" ht="12.75">
      <c r="A238" s="178"/>
      <c r="B238" s="180"/>
      <c r="C238" s="229" t="s">
        <v>90</v>
      </c>
      <c r="D238" s="230"/>
      <c r="E238" s="181">
        <v>0</v>
      </c>
      <c r="F238" s="182"/>
      <c r="G238" s="183"/>
      <c r="M238" s="179" t="s">
        <v>90</v>
      </c>
      <c r="O238" s="170"/>
    </row>
    <row r="239" spans="1:15" ht="12.75">
      <c r="A239" s="178"/>
      <c r="B239" s="180"/>
      <c r="C239" s="229" t="s">
        <v>240</v>
      </c>
      <c r="D239" s="230"/>
      <c r="E239" s="181">
        <v>28.312</v>
      </c>
      <c r="F239" s="182"/>
      <c r="G239" s="183"/>
      <c r="M239" s="204">
        <v>28312</v>
      </c>
      <c r="O239" s="170"/>
    </row>
    <row r="240" spans="1:57" ht="12.75">
      <c r="A240" s="184"/>
      <c r="B240" s="185" t="s">
        <v>76</v>
      </c>
      <c r="C240" s="186" t="str">
        <f>CONCATENATE(B177," ",C177)</f>
        <v>96 Bourání konstrukcí</v>
      </c>
      <c r="D240" s="187"/>
      <c r="E240" s="188"/>
      <c r="F240" s="189"/>
      <c r="G240" s="190">
        <f>SUM(G177:G239)</f>
        <v>0</v>
      </c>
      <c r="O240" s="170">
        <v>4</v>
      </c>
      <c r="BA240" s="191">
        <f>SUM(BA177:BA239)</f>
        <v>0</v>
      </c>
      <c r="BB240" s="191">
        <f>SUM(BB177:BB239)</f>
        <v>0</v>
      </c>
      <c r="BC240" s="191">
        <f>SUM(BC177:BC239)</f>
        <v>0</v>
      </c>
      <c r="BD240" s="191">
        <f>SUM(BD177:BD239)</f>
        <v>0</v>
      </c>
      <c r="BE240" s="191">
        <f>SUM(BE177:BE239)</f>
        <v>0</v>
      </c>
    </row>
    <row r="241" spans="1:15" ht="12.75">
      <c r="A241" s="163" t="s">
        <v>73</v>
      </c>
      <c r="B241" s="164" t="s">
        <v>292</v>
      </c>
      <c r="C241" s="165" t="s">
        <v>293</v>
      </c>
      <c r="D241" s="166"/>
      <c r="E241" s="167"/>
      <c r="F241" s="167"/>
      <c r="G241" s="168"/>
      <c r="H241" s="169"/>
      <c r="I241" s="169"/>
      <c r="O241" s="170">
        <v>1</v>
      </c>
    </row>
    <row r="242" spans="1:104" ht="12.75">
      <c r="A242" s="171">
        <v>35</v>
      </c>
      <c r="B242" s="172" t="s">
        <v>294</v>
      </c>
      <c r="C242" s="173" t="s">
        <v>295</v>
      </c>
      <c r="D242" s="174" t="s">
        <v>185</v>
      </c>
      <c r="E242" s="175">
        <v>0.6</v>
      </c>
      <c r="F242" s="175">
        <v>0</v>
      </c>
      <c r="G242" s="176">
        <f>E242*F242</f>
        <v>0</v>
      </c>
      <c r="O242" s="170">
        <v>2</v>
      </c>
      <c r="AA242" s="146">
        <v>1</v>
      </c>
      <c r="AB242" s="146">
        <v>1</v>
      </c>
      <c r="AC242" s="146">
        <v>1</v>
      </c>
      <c r="AZ242" s="146">
        <v>1</v>
      </c>
      <c r="BA242" s="146">
        <f>IF(AZ242=1,G242,0)</f>
        <v>0</v>
      </c>
      <c r="BB242" s="146">
        <f>IF(AZ242=2,G242,0)</f>
        <v>0</v>
      </c>
      <c r="BC242" s="146">
        <f>IF(AZ242=3,G242,0)</f>
        <v>0</v>
      </c>
      <c r="BD242" s="146">
        <f>IF(AZ242=4,G242,0)</f>
        <v>0</v>
      </c>
      <c r="BE242" s="146">
        <f>IF(AZ242=5,G242,0)</f>
        <v>0</v>
      </c>
      <c r="CA242" s="177">
        <v>1</v>
      </c>
      <c r="CB242" s="177">
        <v>1</v>
      </c>
      <c r="CZ242" s="146">
        <v>0</v>
      </c>
    </row>
    <row r="243" spans="1:15" ht="12.75">
      <c r="A243" s="178"/>
      <c r="B243" s="180"/>
      <c r="C243" s="229" t="s">
        <v>296</v>
      </c>
      <c r="D243" s="230"/>
      <c r="E243" s="181">
        <v>0</v>
      </c>
      <c r="F243" s="182"/>
      <c r="G243" s="183"/>
      <c r="M243" s="179" t="s">
        <v>296</v>
      </c>
      <c r="O243" s="170"/>
    </row>
    <row r="244" spans="1:15" ht="12.75">
      <c r="A244" s="178"/>
      <c r="B244" s="180"/>
      <c r="C244" s="229" t="s">
        <v>297</v>
      </c>
      <c r="D244" s="230"/>
      <c r="E244" s="181">
        <v>0.6</v>
      </c>
      <c r="F244" s="182"/>
      <c r="G244" s="183"/>
      <c r="M244" s="179" t="s">
        <v>297</v>
      </c>
      <c r="O244" s="170"/>
    </row>
    <row r="245" spans="1:104" ht="12.75">
      <c r="A245" s="171">
        <v>36</v>
      </c>
      <c r="B245" s="172" t="s">
        <v>298</v>
      </c>
      <c r="C245" s="173" t="s">
        <v>299</v>
      </c>
      <c r="D245" s="174" t="s">
        <v>185</v>
      </c>
      <c r="E245" s="175">
        <v>5.47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1</v>
      </c>
      <c r="AC245" s="146">
        <v>1</v>
      </c>
      <c r="AZ245" s="146">
        <v>1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7">
        <v>1</v>
      </c>
      <c r="CB245" s="177">
        <v>1</v>
      </c>
      <c r="CZ245" s="146">
        <v>0</v>
      </c>
    </row>
    <row r="246" spans="1:15" ht="12.75">
      <c r="A246" s="178"/>
      <c r="B246" s="180"/>
      <c r="C246" s="229" t="s">
        <v>235</v>
      </c>
      <c r="D246" s="230"/>
      <c r="E246" s="181">
        <v>5.47</v>
      </c>
      <c r="F246" s="182"/>
      <c r="G246" s="183"/>
      <c r="M246" s="179" t="s">
        <v>235</v>
      </c>
      <c r="O246" s="170"/>
    </row>
    <row r="247" spans="1:104" ht="12.75">
      <c r="A247" s="171">
        <v>37</v>
      </c>
      <c r="B247" s="172" t="s">
        <v>300</v>
      </c>
      <c r="C247" s="173" t="s">
        <v>301</v>
      </c>
      <c r="D247" s="174" t="s">
        <v>106</v>
      </c>
      <c r="E247" s="175">
        <v>20.274</v>
      </c>
      <c r="F247" s="175">
        <v>0</v>
      </c>
      <c r="G247" s="176">
        <f>E247*F247</f>
        <v>0</v>
      </c>
      <c r="O247" s="170">
        <v>2</v>
      </c>
      <c r="AA247" s="146">
        <v>1</v>
      </c>
      <c r="AB247" s="146">
        <v>1</v>
      </c>
      <c r="AC247" s="146">
        <v>1</v>
      </c>
      <c r="AZ247" s="146">
        <v>1</v>
      </c>
      <c r="BA247" s="146">
        <f>IF(AZ247=1,G247,0)</f>
        <v>0</v>
      </c>
      <c r="BB247" s="146">
        <f>IF(AZ247=2,G247,0)</f>
        <v>0</v>
      </c>
      <c r="BC247" s="146">
        <f>IF(AZ247=3,G247,0)</f>
        <v>0</v>
      </c>
      <c r="BD247" s="146">
        <f>IF(AZ247=4,G247,0)</f>
        <v>0</v>
      </c>
      <c r="BE247" s="146">
        <f>IF(AZ247=5,G247,0)</f>
        <v>0</v>
      </c>
      <c r="CA247" s="177">
        <v>1</v>
      </c>
      <c r="CB247" s="177">
        <v>1</v>
      </c>
      <c r="CZ247" s="146">
        <v>0</v>
      </c>
    </row>
    <row r="248" spans="1:15" ht="12.75">
      <c r="A248" s="178"/>
      <c r="B248" s="180"/>
      <c r="C248" s="229" t="s">
        <v>302</v>
      </c>
      <c r="D248" s="230"/>
      <c r="E248" s="181">
        <v>0</v>
      </c>
      <c r="F248" s="182"/>
      <c r="G248" s="183"/>
      <c r="M248" s="179" t="s">
        <v>302</v>
      </c>
      <c r="O248" s="170"/>
    </row>
    <row r="249" spans="1:15" ht="12.75">
      <c r="A249" s="178"/>
      <c r="B249" s="180"/>
      <c r="C249" s="229" t="s">
        <v>303</v>
      </c>
      <c r="D249" s="230"/>
      <c r="E249" s="181">
        <v>0</v>
      </c>
      <c r="F249" s="182"/>
      <c r="G249" s="183"/>
      <c r="M249" s="179" t="s">
        <v>303</v>
      </c>
      <c r="O249" s="170"/>
    </row>
    <row r="250" spans="1:15" ht="12.75">
      <c r="A250" s="178"/>
      <c r="B250" s="180"/>
      <c r="C250" s="229" t="s">
        <v>304</v>
      </c>
      <c r="D250" s="230"/>
      <c r="E250" s="181">
        <v>12.024</v>
      </c>
      <c r="F250" s="182"/>
      <c r="G250" s="183"/>
      <c r="M250" s="204">
        <v>12024</v>
      </c>
      <c r="O250" s="170"/>
    </row>
    <row r="251" spans="1:15" ht="12.75">
      <c r="A251" s="178"/>
      <c r="B251" s="180"/>
      <c r="C251" s="229" t="s">
        <v>305</v>
      </c>
      <c r="D251" s="230"/>
      <c r="E251" s="181">
        <v>0</v>
      </c>
      <c r="F251" s="182"/>
      <c r="G251" s="183"/>
      <c r="M251" s="179" t="s">
        <v>305</v>
      </c>
      <c r="O251" s="170"/>
    </row>
    <row r="252" spans="1:15" ht="12.75">
      <c r="A252" s="178"/>
      <c r="B252" s="180"/>
      <c r="C252" s="229" t="s">
        <v>306</v>
      </c>
      <c r="D252" s="230"/>
      <c r="E252" s="181">
        <v>8.25</v>
      </c>
      <c r="F252" s="182"/>
      <c r="G252" s="183"/>
      <c r="M252" s="179" t="s">
        <v>306</v>
      </c>
      <c r="O252" s="170"/>
    </row>
    <row r="253" spans="1:104" ht="12.75">
      <c r="A253" s="171">
        <v>38</v>
      </c>
      <c r="B253" s="172" t="s">
        <v>307</v>
      </c>
      <c r="C253" s="173" t="s">
        <v>308</v>
      </c>
      <c r="D253" s="174" t="s">
        <v>160</v>
      </c>
      <c r="E253" s="175">
        <v>101.37</v>
      </c>
      <c r="F253" s="175">
        <v>0</v>
      </c>
      <c r="G253" s="176">
        <f>E253*F253</f>
        <v>0</v>
      </c>
      <c r="O253" s="170">
        <v>2</v>
      </c>
      <c r="AA253" s="146">
        <v>1</v>
      </c>
      <c r="AB253" s="146">
        <v>3</v>
      </c>
      <c r="AC253" s="146">
        <v>3</v>
      </c>
      <c r="AZ253" s="146">
        <v>1</v>
      </c>
      <c r="BA253" s="146">
        <f>IF(AZ253=1,G253,0)</f>
        <v>0</v>
      </c>
      <c r="BB253" s="146">
        <f>IF(AZ253=2,G253,0)</f>
        <v>0</v>
      </c>
      <c r="BC253" s="146">
        <f>IF(AZ253=3,G253,0)</f>
        <v>0</v>
      </c>
      <c r="BD253" s="146">
        <f>IF(AZ253=4,G253,0)</f>
        <v>0</v>
      </c>
      <c r="BE253" s="146">
        <f>IF(AZ253=5,G253,0)</f>
        <v>0</v>
      </c>
      <c r="CA253" s="177">
        <v>1</v>
      </c>
      <c r="CB253" s="177">
        <v>3</v>
      </c>
      <c r="CZ253" s="146">
        <v>0</v>
      </c>
    </row>
    <row r="254" spans="1:15" ht="22.5">
      <c r="A254" s="178"/>
      <c r="B254" s="180"/>
      <c r="C254" s="229" t="s">
        <v>309</v>
      </c>
      <c r="D254" s="230"/>
      <c r="E254" s="181">
        <v>0</v>
      </c>
      <c r="F254" s="182"/>
      <c r="G254" s="183"/>
      <c r="M254" s="179" t="s">
        <v>309</v>
      </c>
      <c r="O254" s="170"/>
    </row>
    <row r="255" spans="1:15" ht="12.75">
      <c r="A255" s="178"/>
      <c r="B255" s="180"/>
      <c r="C255" s="229" t="s">
        <v>310</v>
      </c>
      <c r="D255" s="230"/>
      <c r="E255" s="181">
        <v>101.37</v>
      </c>
      <c r="F255" s="182"/>
      <c r="G255" s="183"/>
      <c r="M255" s="179" t="s">
        <v>310</v>
      </c>
      <c r="O255" s="170"/>
    </row>
    <row r="256" spans="1:104" ht="12.75">
      <c r="A256" s="171">
        <v>39</v>
      </c>
      <c r="B256" s="172" t="s">
        <v>311</v>
      </c>
      <c r="C256" s="173" t="s">
        <v>312</v>
      </c>
      <c r="D256" s="174" t="s">
        <v>160</v>
      </c>
      <c r="E256" s="175">
        <v>810.96</v>
      </c>
      <c r="F256" s="175">
        <v>0</v>
      </c>
      <c r="G256" s="176">
        <f>E256*F256</f>
        <v>0</v>
      </c>
      <c r="O256" s="170">
        <v>2</v>
      </c>
      <c r="AA256" s="146">
        <v>1</v>
      </c>
      <c r="AB256" s="146">
        <v>3</v>
      </c>
      <c r="AC256" s="146">
        <v>3</v>
      </c>
      <c r="AZ256" s="146">
        <v>1</v>
      </c>
      <c r="BA256" s="146">
        <f>IF(AZ256=1,G256,0)</f>
        <v>0</v>
      </c>
      <c r="BB256" s="146">
        <f>IF(AZ256=2,G256,0)</f>
        <v>0</v>
      </c>
      <c r="BC256" s="146">
        <f>IF(AZ256=3,G256,0)</f>
        <v>0</v>
      </c>
      <c r="BD256" s="146">
        <f>IF(AZ256=4,G256,0)</f>
        <v>0</v>
      </c>
      <c r="BE256" s="146">
        <f>IF(AZ256=5,G256,0)</f>
        <v>0</v>
      </c>
      <c r="CA256" s="177">
        <v>1</v>
      </c>
      <c r="CB256" s="177">
        <v>3</v>
      </c>
      <c r="CZ256" s="146">
        <v>0</v>
      </c>
    </row>
    <row r="257" spans="1:15" ht="22.5">
      <c r="A257" s="178"/>
      <c r="B257" s="180"/>
      <c r="C257" s="229" t="s">
        <v>309</v>
      </c>
      <c r="D257" s="230"/>
      <c r="E257" s="181">
        <v>0</v>
      </c>
      <c r="F257" s="182"/>
      <c r="G257" s="183"/>
      <c r="M257" s="179" t="s">
        <v>309</v>
      </c>
      <c r="O257" s="170"/>
    </row>
    <row r="258" spans="1:15" ht="12.75">
      <c r="A258" s="178"/>
      <c r="B258" s="180"/>
      <c r="C258" s="229" t="s">
        <v>313</v>
      </c>
      <c r="D258" s="230"/>
      <c r="E258" s="181">
        <v>810.96</v>
      </c>
      <c r="F258" s="182"/>
      <c r="G258" s="183"/>
      <c r="M258" s="179" t="s">
        <v>313</v>
      </c>
      <c r="O258" s="170"/>
    </row>
    <row r="259" spans="1:57" ht="12.75">
      <c r="A259" s="184"/>
      <c r="B259" s="185" t="s">
        <v>76</v>
      </c>
      <c r="C259" s="186" t="str">
        <f>CONCATENATE(B241," ",C241)</f>
        <v>97 Prorážení otvorů</v>
      </c>
      <c r="D259" s="187"/>
      <c r="E259" s="188"/>
      <c r="F259" s="189"/>
      <c r="G259" s="190">
        <f>SUM(G241:G258)</f>
        <v>0</v>
      </c>
      <c r="O259" s="170">
        <v>4</v>
      </c>
      <c r="BA259" s="191">
        <f>SUM(BA241:BA258)</f>
        <v>0</v>
      </c>
      <c r="BB259" s="191">
        <f>SUM(BB241:BB258)</f>
        <v>0</v>
      </c>
      <c r="BC259" s="191">
        <f>SUM(BC241:BC258)</f>
        <v>0</v>
      </c>
      <c r="BD259" s="191">
        <f>SUM(BD241:BD258)</f>
        <v>0</v>
      </c>
      <c r="BE259" s="191">
        <f>SUM(BE241:BE258)</f>
        <v>0</v>
      </c>
    </row>
    <row r="260" spans="1:15" ht="12.75">
      <c r="A260" s="163" t="s">
        <v>73</v>
      </c>
      <c r="B260" s="164" t="s">
        <v>314</v>
      </c>
      <c r="C260" s="165" t="s">
        <v>315</v>
      </c>
      <c r="D260" s="166"/>
      <c r="E260" s="167"/>
      <c r="F260" s="167"/>
      <c r="G260" s="168"/>
      <c r="H260" s="169"/>
      <c r="I260" s="169"/>
      <c r="O260" s="170">
        <v>1</v>
      </c>
    </row>
    <row r="261" spans="1:104" ht="12.75">
      <c r="A261" s="171">
        <v>40</v>
      </c>
      <c r="B261" s="172" t="s">
        <v>316</v>
      </c>
      <c r="C261" s="173" t="s">
        <v>317</v>
      </c>
      <c r="D261" s="174" t="s">
        <v>160</v>
      </c>
      <c r="E261" s="175">
        <v>191.240665118</v>
      </c>
      <c r="F261" s="175">
        <v>0</v>
      </c>
      <c r="G261" s="176">
        <f>E261*F261</f>
        <v>0</v>
      </c>
      <c r="O261" s="170">
        <v>2</v>
      </c>
      <c r="AA261" s="146">
        <v>7</v>
      </c>
      <c r="AB261" s="146">
        <v>1</v>
      </c>
      <c r="AC261" s="146">
        <v>2</v>
      </c>
      <c r="AZ261" s="146">
        <v>1</v>
      </c>
      <c r="BA261" s="146">
        <f>IF(AZ261=1,G261,0)</f>
        <v>0</v>
      </c>
      <c r="BB261" s="146">
        <f>IF(AZ261=2,G261,0)</f>
        <v>0</v>
      </c>
      <c r="BC261" s="146">
        <f>IF(AZ261=3,G261,0)</f>
        <v>0</v>
      </c>
      <c r="BD261" s="146">
        <f>IF(AZ261=4,G261,0)</f>
        <v>0</v>
      </c>
      <c r="BE261" s="146">
        <f>IF(AZ261=5,G261,0)</f>
        <v>0</v>
      </c>
      <c r="CA261" s="177">
        <v>7</v>
      </c>
      <c r="CB261" s="177">
        <v>1</v>
      </c>
      <c r="CZ261" s="146">
        <v>0</v>
      </c>
    </row>
    <row r="262" spans="1:57" ht="12.75">
      <c r="A262" s="184"/>
      <c r="B262" s="185" t="s">
        <v>76</v>
      </c>
      <c r="C262" s="186" t="str">
        <f>CONCATENATE(B260," ",C260)</f>
        <v>99 Staveništní přesun hmot</v>
      </c>
      <c r="D262" s="187"/>
      <c r="E262" s="188"/>
      <c r="F262" s="189"/>
      <c r="G262" s="190">
        <f>SUM(G260:G261)</f>
        <v>0</v>
      </c>
      <c r="O262" s="170">
        <v>4</v>
      </c>
      <c r="BA262" s="191">
        <f>SUM(BA260:BA261)</f>
        <v>0</v>
      </c>
      <c r="BB262" s="191">
        <f>SUM(BB260:BB261)</f>
        <v>0</v>
      </c>
      <c r="BC262" s="191">
        <f>SUM(BC260:BC261)</f>
        <v>0</v>
      </c>
      <c r="BD262" s="191">
        <f>SUM(BD260:BD261)</f>
        <v>0</v>
      </c>
      <c r="BE262" s="191">
        <f>SUM(BE260:BE261)</f>
        <v>0</v>
      </c>
    </row>
    <row r="263" spans="1:15" ht="12.75">
      <c r="A263" s="163" t="s">
        <v>73</v>
      </c>
      <c r="B263" s="164" t="s">
        <v>318</v>
      </c>
      <c r="C263" s="165" t="s">
        <v>319</v>
      </c>
      <c r="D263" s="166"/>
      <c r="E263" s="167"/>
      <c r="F263" s="167"/>
      <c r="G263" s="168"/>
      <c r="H263" s="169"/>
      <c r="I263" s="169"/>
      <c r="O263" s="170">
        <v>1</v>
      </c>
    </row>
    <row r="264" spans="1:104" ht="22.5">
      <c r="A264" s="171">
        <v>41</v>
      </c>
      <c r="B264" s="172" t="s">
        <v>320</v>
      </c>
      <c r="C264" s="173" t="s">
        <v>321</v>
      </c>
      <c r="D264" s="174" t="s">
        <v>82</v>
      </c>
      <c r="E264" s="175">
        <v>21.015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7</v>
      </c>
      <c r="AC264" s="146">
        <v>7</v>
      </c>
      <c r="AZ264" s="146">
        <v>2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</v>
      </c>
      <c r="CB264" s="177">
        <v>7</v>
      </c>
      <c r="CZ264" s="146">
        <v>0.00033</v>
      </c>
    </row>
    <row r="265" spans="1:15" ht="12.75">
      <c r="A265" s="178"/>
      <c r="B265" s="180"/>
      <c r="C265" s="229" t="s">
        <v>109</v>
      </c>
      <c r="D265" s="230"/>
      <c r="E265" s="181">
        <v>0</v>
      </c>
      <c r="F265" s="182"/>
      <c r="G265" s="183"/>
      <c r="M265" s="179" t="s">
        <v>109</v>
      </c>
      <c r="O265" s="170"/>
    </row>
    <row r="266" spans="1:15" ht="12.75">
      <c r="A266" s="178"/>
      <c r="B266" s="180"/>
      <c r="C266" s="229" t="s">
        <v>322</v>
      </c>
      <c r="D266" s="230"/>
      <c r="E266" s="181">
        <v>10.3356</v>
      </c>
      <c r="F266" s="182"/>
      <c r="G266" s="183"/>
      <c r="M266" s="179" t="s">
        <v>322</v>
      </c>
      <c r="O266" s="170"/>
    </row>
    <row r="267" spans="1:15" ht="12.75">
      <c r="A267" s="178"/>
      <c r="B267" s="180"/>
      <c r="C267" s="229" t="s">
        <v>111</v>
      </c>
      <c r="D267" s="230"/>
      <c r="E267" s="181">
        <v>0</v>
      </c>
      <c r="F267" s="182"/>
      <c r="G267" s="183"/>
      <c r="M267" s="179" t="s">
        <v>111</v>
      </c>
      <c r="O267" s="170"/>
    </row>
    <row r="268" spans="1:15" ht="12.75">
      <c r="A268" s="178"/>
      <c r="B268" s="180"/>
      <c r="C268" s="229" t="s">
        <v>323</v>
      </c>
      <c r="D268" s="230"/>
      <c r="E268" s="181">
        <v>8.4876</v>
      </c>
      <c r="F268" s="182"/>
      <c r="G268" s="183"/>
      <c r="M268" s="179" t="s">
        <v>323</v>
      </c>
      <c r="O268" s="170"/>
    </row>
    <row r="269" spans="1:15" ht="12.75">
      <c r="A269" s="178"/>
      <c r="B269" s="180"/>
      <c r="C269" s="229" t="s">
        <v>94</v>
      </c>
      <c r="D269" s="230"/>
      <c r="E269" s="181">
        <v>0</v>
      </c>
      <c r="F269" s="182"/>
      <c r="G269" s="183"/>
      <c r="M269" s="179" t="s">
        <v>94</v>
      </c>
      <c r="O269" s="170"/>
    </row>
    <row r="270" spans="1:15" ht="12.75">
      <c r="A270" s="178"/>
      <c r="B270" s="180"/>
      <c r="C270" s="229" t="s">
        <v>324</v>
      </c>
      <c r="D270" s="230"/>
      <c r="E270" s="181">
        <v>1.1298</v>
      </c>
      <c r="F270" s="182"/>
      <c r="G270" s="183"/>
      <c r="M270" s="179" t="s">
        <v>324</v>
      </c>
      <c r="O270" s="170"/>
    </row>
    <row r="271" spans="1:15" ht="12.75">
      <c r="A271" s="178"/>
      <c r="B271" s="180"/>
      <c r="C271" s="229" t="s">
        <v>96</v>
      </c>
      <c r="D271" s="230"/>
      <c r="E271" s="181">
        <v>0</v>
      </c>
      <c r="F271" s="182"/>
      <c r="G271" s="183"/>
      <c r="M271" s="179" t="s">
        <v>96</v>
      </c>
      <c r="O271" s="170"/>
    </row>
    <row r="272" spans="1:15" ht="12.75">
      <c r="A272" s="178"/>
      <c r="B272" s="180"/>
      <c r="C272" s="229" t="s">
        <v>325</v>
      </c>
      <c r="D272" s="230"/>
      <c r="E272" s="181">
        <v>1.062</v>
      </c>
      <c r="F272" s="182"/>
      <c r="G272" s="183"/>
      <c r="M272" s="179" t="s">
        <v>325</v>
      </c>
      <c r="O272" s="170"/>
    </row>
    <row r="273" spans="1:104" ht="22.5">
      <c r="A273" s="171">
        <v>42</v>
      </c>
      <c r="B273" s="172" t="s">
        <v>326</v>
      </c>
      <c r="C273" s="173" t="s">
        <v>327</v>
      </c>
      <c r="D273" s="174" t="s">
        <v>82</v>
      </c>
      <c r="E273" s="175">
        <v>60.12</v>
      </c>
      <c r="F273" s="175">
        <v>0</v>
      </c>
      <c r="G273" s="176">
        <f>E273*F273</f>
        <v>0</v>
      </c>
      <c r="O273" s="170">
        <v>2</v>
      </c>
      <c r="AA273" s="146">
        <v>1</v>
      </c>
      <c r="AB273" s="146">
        <v>7</v>
      </c>
      <c r="AC273" s="146">
        <v>7</v>
      </c>
      <c r="AZ273" s="146">
        <v>2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1</v>
      </c>
      <c r="CB273" s="177">
        <v>7</v>
      </c>
      <c r="CZ273" s="146">
        <v>0.00052</v>
      </c>
    </row>
    <row r="274" spans="1:15" ht="12.75">
      <c r="A274" s="178"/>
      <c r="B274" s="180"/>
      <c r="C274" s="229" t="s">
        <v>109</v>
      </c>
      <c r="D274" s="230"/>
      <c r="E274" s="181">
        <v>0</v>
      </c>
      <c r="F274" s="182"/>
      <c r="G274" s="183"/>
      <c r="M274" s="179" t="s">
        <v>109</v>
      </c>
      <c r="O274" s="170"/>
    </row>
    <row r="275" spans="1:15" ht="12.75">
      <c r="A275" s="178"/>
      <c r="B275" s="180"/>
      <c r="C275" s="229" t="s">
        <v>145</v>
      </c>
      <c r="D275" s="230"/>
      <c r="E275" s="181">
        <v>29.46</v>
      </c>
      <c r="F275" s="182"/>
      <c r="G275" s="183"/>
      <c r="M275" s="179" t="s">
        <v>145</v>
      </c>
      <c r="O275" s="170"/>
    </row>
    <row r="276" spans="1:15" ht="12.75">
      <c r="A276" s="178"/>
      <c r="B276" s="180"/>
      <c r="C276" s="229" t="s">
        <v>111</v>
      </c>
      <c r="D276" s="230"/>
      <c r="E276" s="181">
        <v>0</v>
      </c>
      <c r="F276" s="182"/>
      <c r="G276" s="183"/>
      <c r="M276" s="179" t="s">
        <v>111</v>
      </c>
      <c r="O276" s="170"/>
    </row>
    <row r="277" spans="1:15" ht="12.75">
      <c r="A277" s="178"/>
      <c r="B277" s="180"/>
      <c r="C277" s="229" t="s">
        <v>146</v>
      </c>
      <c r="D277" s="230"/>
      <c r="E277" s="181">
        <v>17.624</v>
      </c>
      <c r="F277" s="182"/>
      <c r="G277" s="183"/>
      <c r="M277" s="204">
        <v>17624</v>
      </c>
      <c r="O277" s="170"/>
    </row>
    <row r="278" spans="1:15" ht="12.75">
      <c r="A278" s="178"/>
      <c r="B278" s="180"/>
      <c r="C278" s="229" t="s">
        <v>94</v>
      </c>
      <c r="D278" s="230"/>
      <c r="E278" s="181">
        <v>0</v>
      </c>
      <c r="F278" s="182"/>
      <c r="G278" s="183"/>
      <c r="M278" s="179" t="s">
        <v>94</v>
      </c>
      <c r="O278" s="170"/>
    </row>
    <row r="279" spans="1:15" ht="12.75">
      <c r="A279" s="178"/>
      <c r="B279" s="180"/>
      <c r="C279" s="229" t="s">
        <v>147</v>
      </c>
      <c r="D279" s="230"/>
      <c r="E279" s="181">
        <v>4.943</v>
      </c>
      <c r="F279" s="182"/>
      <c r="G279" s="183"/>
      <c r="M279" s="204">
        <v>4943</v>
      </c>
      <c r="O279" s="170"/>
    </row>
    <row r="280" spans="1:15" ht="12.75">
      <c r="A280" s="178"/>
      <c r="B280" s="180"/>
      <c r="C280" s="229" t="s">
        <v>96</v>
      </c>
      <c r="D280" s="230"/>
      <c r="E280" s="181">
        <v>0</v>
      </c>
      <c r="F280" s="182"/>
      <c r="G280" s="183"/>
      <c r="M280" s="179" t="s">
        <v>96</v>
      </c>
      <c r="O280" s="170"/>
    </row>
    <row r="281" spans="1:15" ht="12.75">
      <c r="A281" s="178"/>
      <c r="B281" s="180"/>
      <c r="C281" s="229" t="s">
        <v>148</v>
      </c>
      <c r="D281" s="230"/>
      <c r="E281" s="181">
        <v>8.093</v>
      </c>
      <c r="F281" s="182"/>
      <c r="G281" s="183"/>
      <c r="M281" s="204">
        <v>8093</v>
      </c>
      <c r="O281" s="170"/>
    </row>
    <row r="282" spans="1:104" ht="12.75">
      <c r="A282" s="171">
        <v>43</v>
      </c>
      <c r="B282" s="172" t="s">
        <v>328</v>
      </c>
      <c r="C282" s="173" t="s">
        <v>329</v>
      </c>
      <c r="D282" s="174" t="s">
        <v>82</v>
      </c>
      <c r="E282" s="175">
        <v>21.015</v>
      </c>
      <c r="F282" s="175">
        <v>0</v>
      </c>
      <c r="G282" s="176">
        <f>E282*F282</f>
        <v>0</v>
      </c>
      <c r="O282" s="170">
        <v>2</v>
      </c>
      <c r="AA282" s="146">
        <v>1</v>
      </c>
      <c r="AB282" s="146">
        <v>7</v>
      </c>
      <c r="AC282" s="146">
        <v>7</v>
      </c>
      <c r="AZ282" s="146">
        <v>2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7">
        <v>1</v>
      </c>
      <c r="CB282" s="177">
        <v>7</v>
      </c>
      <c r="CZ282" s="146">
        <v>0.00041</v>
      </c>
    </row>
    <row r="283" spans="1:104" ht="12.75">
      <c r="A283" s="171">
        <v>44</v>
      </c>
      <c r="B283" s="172" t="s">
        <v>330</v>
      </c>
      <c r="C283" s="173" t="s">
        <v>331</v>
      </c>
      <c r="D283" s="174" t="s">
        <v>82</v>
      </c>
      <c r="E283" s="175">
        <v>60.12</v>
      </c>
      <c r="F283" s="175">
        <v>0</v>
      </c>
      <c r="G283" s="176">
        <f>E283*F283</f>
        <v>0</v>
      </c>
      <c r="O283" s="170">
        <v>2</v>
      </c>
      <c r="AA283" s="146">
        <v>1</v>
      </c>
      <c r="AB283" s="146">
        <v>7</v>
      </c>
      <c r="AC283" s="146">
        <v>7</v>
      </c>
      <c r="AZ283" s="146">
        <v>2</v>
      </c>
      <c r="BA283" s="146">
        <f>IF(AZ283=1,G283,0)</f>
        <v>0</v>
      </c>
      <c r="BB283" s="146">
        <f>IF(AZ283=2,G283,0)</f>
        <v>0</v>
      </c>
      <c r="BC283" s="146">
        <f>IF(AZ283=3,G283,0)</f>
        <v>0</v>
      </c>
      <c r="BD283" s="146">
        <f>IF(AZ283=4,G283,0)</f>
        <v>0</v>
      </c>
      <c r="BE283" s="146">
        <f>IF(AZ283=5,G283,0)</f>
        <v>0</v>
      </c>
      <c r="CA283" s="177">
        <v>1</v>
      </c>
      <c r="CB283" s="177">
        <v>7</v>
      </c>
      <c r="CZ283" s="146">
        <v>0.00058</v>
      </c>
    </row>
    <row r="284" spans="1:104" ht="12.75">
      <c r="A284" s="171">
        <v>45</v>
      </c>
      <c r="B284" s="172" t="s">
        <v>332</v>
      </c>
      <c r="C284" s="173" t="s">
        <v>333</v>
      </c>
      <c r="D284" s="174" t="s">
        <v>82</v>
      </c>
      <c r="E284" s="175">
        <v>96.3112</v>
      </c>
      <c r="F284" s="175">
        <v>0</v>
      </c>
      <c r="G284" s="176">
        <f>E284*F284</f>
        <v>0</v>
      </c>
      <c r="O284" s="170">
        <v>2</v>
      </c>
      <c r="AA284" s="146">
        <v>3</v>
      </c>
      <c r="AB284" s="146">
        <v>7</v>
      </c>
      <c r="AC284" s="146">
        <v>62852251</v>
      </c>
      <c r="AZ284" s="146">
        <v>2</v>
      </c>
      <c r="BA284" s="146">
        <f>IF(AZ284=1,G284,0)</f>
        <v>0</v>
      </c>
      <c r="BB284" s="146">
        <f>IF(AZ284=2,G284,0)</f>
        <v>0</v>
      </c>
      <c r="BC284" s="146">
        <f>IF(AZ284=3,G284,0)</f>
        <v>0</v>
      </c>
      <c r="BD284" s="146">
        <f>IF(AZ284=4,G284,0)</f>
        <v>0</v>
      </c>
      <c r="BE284" s="146">
        <f>IF(AZ284=5,G284,0)</f>
        <v>0</v>
      </c>
      <c r="CA284" s="177">
        <v>3</v>
      </c>
      <c r="CB284" s="177">
        <v>7</v>
      </c>
      <c r="CZ284" s="146">
        <v>0.0046</v>
      </c>
    </row>
    <row r="285" spans="1:15" ht="12.75">
      <c r="A285" s="178"/>
      <c r="B285" s="180"/>
      <c r="C285" s="229" t="s">
        <v>334</v>
      </c>
      <c r="D285" s="230"/>
      <c r="E285" s="181">
        <v>24.1672</v>
      </c>
      <c r="F285" s="182"/>
      <c r="G285" s="183"/>
      <c r="M285" s="179" t="s">
        <v>334</v>
      </c>
      <c r="O285" s="170"/>
    </row>
    <row r="286" spans="1:15" ht="12.75">
      <c r="A286" s="178"/>
      <c r="B286" s="180"/>
      <c r="C286" s="229" t="s">
        <v>335</v>
      </c>
      <c r="D286" s="230"/>
      <c r="E286" s="181">
        <v>72.144</v>
      </c>
      <c r="F286" s="182"/>
      <c r="G286" s="183"/>
      <c r="M286" s="179" t="s">
        <v>335</v>
      </c>
      <c r="O286" s="170"/>
    </row>
    <row r="287" spans="1:104" ht="12.75">
      <c r="A287" s="171">
        <v>46</v>
      </c>
      <c r="B287" s="172" t="s">
        <v>336</v>
      </c>
      <c r="C287" s="173" t="s">
        <v>337</v>
      </c>
      <c r="D287" s="174" t="s">
        <v>62</v>
      </c>
      <c r="E287" s="175"/>
      <c r="F287" s="175">
        <v>0</v>
      </c>
      <c r="G287" s="176">
        <f>E287*F287</f>
        <v>0</v>
      </c>
      <c r="O287" s="170">
        <v>2</v>
      </c>
      <c r="AA287" s="146">
        <v>7</v>
      </c>
      <c r="AB287" s="146">
        <v>1002</v>
      </c>
      <c r="AC287" s="146">
        <v>5</v>
      </c>
      <c r="AZ287" s="146">
        <v>2</v>
      </c>
      <c r="BA287" s="146">
        <f>IF(AZ287=1,G287,0)</f>
        <v>0</v>
      </c>
      <c r="BB287" s="146">
        <f>IF(AZ287=2,G287,0)</f>
        <v>0</v>
      </c>
      <c r="BC287" s="146">
        <f>IF(AZ287=3,G287,0)</f>
        <v>0</v>
      </c>
      <c r="BD287" s="146">
        <f>IF(AZ287=4,G287,0)</f>
        <v>0</v>
      </c>
      <c r="BE287" s="146">
        <f>IF(AZ287=5,G287,0)</f>
        <v>0</v>
      </c>
      <c r="CA287" s="177">
        <v>7</v>
      </c>
      <c r="CB287" s="177">
        <v>1002</v>
      </c>
      <c r="CZ287" s="146">
        <v>0</v>
      </c>
    </row>
    <row r="288" spans="1:57" ht="12.75">
      <c r="A288" s="184"/>
      <c r="B288" s="185" t="s">
        <v>76</v>
      </c>
      <c r="C288" s="186" t="str">
        <f>CONCATENATE(B263," ",C263)</f>
        <v>711 Izolace proti vodě</v>
      </c>
      <c r="D288" s="187"/>
      <c r="E288" s="188"/>
      <c r="F288" s="189"/>
      <c r="G288" s="190">
        <f>SUM(G263:G287)</f>
        <v>0</v>
      </c>
      <c r="O288" s="170">
        <v>4</v>
      </c>
      <c r="BA288" s="191">
        <f>SUM(BA263:BA287)</f>
        <v>0</v>
      </c>
      <c r="BB288" s="191">
        <f>SUM(BB263:BB287)</f>
        <v>0</v>
      </c>
      <c r="BC288" s="191">
        <f>SUM(BC263:BC287)</f>
        <v>0</v>
      </c>
      <c r="BD288" s="191">
        <f>SUM(BD263:BD287)</f>
        <v>0</v>
      </c>
      <c r="BE288" s="191">
        <f>SUM(BE263:BE287)</f>
        <v>0</v>
      </c>
    </row>
    <row r="289" spans="1:15" ht="12.75">
      <c r="A289" s="163" t="s">
        <v>73</v>
      </c>
      <c r="B289" s="164" t="s">
        <v>338</v>
      </c>
      <c r="C289" s="165" t="s">
        <v>339</v>
      </c>
      <c r="D289" s="166"/>
      <c r="E289" s="167"/>
      <c r="F289" s="167"/>
      <c r="G289" s="168"/>
      <c r="H289" s="169"/>
      <c r="I289" s="169"/>
      <c r="O289" s="170">
        <v>1</v>
      </c>
    </row>
    <row r="290" spans="1:104" ht="22.5">
      <c r="A290" s="171">
        <v>47</v>
      </c>
      <c r="B290" s="172" t="s">
        <v>340</v>
      </c>
      <c r="C290" s="173" t="s">
        <v>341</v>
      </c>
      <c r="D290" s="174" t="s">
        <v>212</v>
      </c>
      <c r="E290" s="175">
        <v>2</v>
      </c>
      <c r="F290" s="175">
        <v>0</v>
      </c>
      <c r="G290" s="176">
        <f>E290*F290</f>
        <v>0</v>
      </c>
      <c r="O290" s="170">
        <v>2</v>
      </c>
      <c r="AA290" s="146">
        <v>12</v>
      </c>
      <c r="AB290" s="146">
        <v>0</v>
      </c>
      <c r="AC290" s="146">
        <v>75</v>
      </c>
      <c r="AZ290" s="146">
        <v>2</v>
      </c>
      <c r="BA290" s="146">
        <f>IF(AZ290=1,G290,0)</f>
        <v>0</v>
      </c>
      <c r="BB290" s="146">
        <f>IF(AZ290=2,G290,0)</f>
        <v>0</v>
      </c>
      <c r="BC290" s="146">
        <f>IF(AZ290=3,G290,0)</f>
        <v>0</v>
      </c>
      <c r="BD290" s="146">
        <f>IF(AZ290=4,G290,0)</f>
        <v>0</v>
      </c>
      <c r="BE290" s="146">
        <f>IF(AZ290=5,G290,0)</f>
        <v>0</v>
      </c>
      <c r="CA290" s="177">
        <v>12</v>
      </c>
      <c r="CB290" s="177">
        <v>0</v>
      </c>
      <c r="CZ290" s="146">
        <v>0</v>
      </c>
    </row>
    <row r="291" spans="1:104" ht="12.75">
      <c r="A291" s="171">
        <v>48</v>
      </c>
      <c r="B291" s="172" t="s">
        <v>342</v>
      </c>
      <c r="C291" s="173" t="s">
        <v>343</v>
      </c>
      <c r="D291" s="174" t="s">
        <v>62</v>
      </c>
      <c r="E291" s="175"/>
      <c r="F291" s="175">
        <v>0</v>
      </c>
      <c r="G291" s="176">
        <f>E291*F291</f>
        <v>0</v>
      </c>
      <c r="O291" s="170">
        <v>2</v>
      </c>
      <c r="AA291" s="146">
        <v>7</v>
      </c>
      <c r="AB291" s="146">
        <v>1002</v>
      </c>
      <c r="AC291" s="146">
        <v>5</v>
      </c>
      <c r="AZ291" s="146">
        <v>2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7">
        <v>7</v>
      </c>
      <c r="CB291" s="177">
        <v>1002</v>
      </c>
      <c r="CZ291" s="146">
        <v>0</v>
      </c>
    </row>
    <row r="292" spans="1:57" ht="12.75">
      <c r="A292" s="184"/>
      <c r="B292" s="185" t="s">
        <v>76</v>
      </c>
      <c r="C292" s="186" t="str">
        <f>CONCATENATE(B289," ",C289)</f>
        <v>766 Konstrukce truhlářské</v>
      </c>
      <c r="D292" s="187"/>
      <c r="E292" s="188"/>
      <c r="F292" s="189"/>
      <c r="G292" s="190">
        <f>SUM(G289:G291)</f>
        <v>0</v>
      </c>
      <c r="O292" s="170">
        <v>4</v>
      </c>
      <c r="BA292" s="191">
        <f>SUM(BA289:BA291)</f>
        <v>0</v>
      </c>
      <c r="BB292" s="191">
        <f>SUM(BB289:BB291)</f>
        <v>0</v>
      </c>
      <c r="BC292" s="191">
        <f>SUM(BC289:BC291)</f>
        <v>0</v>
      </c>
      <c r="BD292" s="191">
        <f>SUM(BD289:BD291)</f>
        <v>0</v>
      </c>
      <c r="BE292" s="191">
        <f>SUM(BE289:BE291)</f>
        <v>0</v>
      </c>
    </row>
    <row r="293" spans="1:15" ht="12.75">
      <c r="A293" s="163" t="s">
        <v>73</v>
      </c>
      <c r="B293" s="164" t="s">
        <v>344</v>
      </c>
      <c r="C293" s="165" t="s">
        <v>345</v>
      </c>
      <c r="D293" s="166"/>
      <c r="E293" s="167"/>
      <c r="F293" s="167"/>
      <c r="G293" s="168"/>
      <c r="H293" s="169"/>
      <c r="I293" s="169"/>
      <c r="O293" s="170">
        <v>1</v>
      </c>
    </row>
    <row r="294" spans="1:104" ht="45">
      <c r="A294" s="171">
        <v>49</v>
      </c>
      <c r="B294" s="172" t="s">
        <v>346</v>
      </c>
      <c r="C294" s="205" t="s">
        <v>481</v>
      </c>
      <c r="D294" s="174"/>
      <c r="E294" s="175">
        <v>0</v>
      </c>
      <c r="F294" s="175">
        <v>0</v>
      </c>
      <c r="G294" s="176">
        <f>E294*F294</f>
        <v>0</v>
      </c>
      <c r="O294" s="170">
        <v>2</v>
      </c>
      <c r="AA294" s="146">
        <v>1</v>
      </c>
      <c r="AB294" s="146">
        <v>7</v>
      </c>
      <c r="AC294" s="146">
        <v>7</v>
      </c>
      <c r="AZ294" s="146">
        <v>2</v>
      </c>
      <c r="BA294" s="146">
        <f>IF(AZ294=1,G294,0)</f>
        <v>0</v>
      </c>
      <c r="BB294" s="146">
        <f>IF(AZ294=2,G294,0)</f>
        <v>0</v>
      </c>
      <c r="BC294" s="146">
        <f>IF(AZ294=3,G294,0)</f>
        <v>0</v>
      </c>
      <c r="BD294" s="146">
        <f>IF(AZ294=4,G294,0)</f>
        <v>0</v>
      </c>
      <c r="BE294" s="146">
        <f>IF(AZ294=5,G294,0)</f>
        <v>0</v>
      </c>
      <c r="CA294" s="177">
        <v>1</v>
      </c>
      <c r="CB294" s="177">
        <v>7</v>
      </c>
      <c r="CZ294" s="146">
        <v>0</v>
      </c>
    </row>
    <row r="295" spans="1:104" ht="12.75">
      <c r="A295" s="171">
        <v>50</v>
      </c>
      <c r="B295" s="172" t="s">
        <v>347</v>
      </c>
      <c r="C295" s="173" t="s">
        <v>348</v>
      </c>
      <c r="D295" s="174" t="s">
        <v>185</v>
      </c>
      <c r="E295" s="175">
        <v>136.53</v>
      </c>
      <c r="F295" s="175">
        <v>0</v>
      </c>
      <c r="G295" s="176">
        <f>E295*F295</f>
        <v>0</v>
      </c>
      <c r="O295" s="170">
        <v>2</v>
      </c>
      <c r="AA295" s="146">
        <v>1</v>
      </c>
      <c r="AB295" s="146">
        <v>7</v>
      </c>
      <c r="AC295" s="146">
        <v>7</v>
      </c>
      <c r="AZ295" s="146">
        <v>2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1</v>
      </c>
      <c r="CB295" s="177">
        <v>7</v>
      </c>
      <c r="CZ295" s="146">
        <v>0</v>
      </c>
    </row>
    <row r="296" spans="1:15" ht="12.75">
      <c r="A296" s="178"/>
      <c r="B296" s="180"/>
      <c r="C296" s="229" t="s">
        <v>107</v>
      </c>
      <c r="D296" s="230"/>
      <c r="E296" s="181">
        <v>0</v>
      </c>
      <c r="F296" s="182"/>
      <c r="G296" s="183"/>
      <c r="M296" s="179" t="s">
        <v>107</v>
      </c>
      <c r="O296" s="170"/>
    </row>
    <row r="297" spans="1:15" ht="12.75">
      <c r="A297" s="178"/>
      <c r="B297" s="180"/>
      <c r="C297" s="229" t="s">
        <v>349</v>
      </c>
      <c r="D297" s="230"/>
      <c r="E297" s="181">
        <v>66</v>
      </c>
      <c r="F297" s="182"/>
      <c r="G297" s="183"/>
      <c r="M297" s="179" t="s">
        <v>349</v>
      </c>
      <c r="O297" s="170"/>
    </row>
    <row r="298" spans="1:15" ht="12.75">
      <c r="A298" s="178"/>
      <c r="B298" s="180"/>
      <c r="C298" s="229" t="s">
        <v>109</v>
      </c>
      <c r="D298" s="230"/>
      <c r="E298" s="181">
        <v>0</v>
      </c>
      <c r="F298" s="182"/>
      <c r="G298" s="183"/>
      <c r="M298" s="179" t="s">
        <v>109</v>
      </c>
      <c r="O298" s="170"/>
    </row>
    <row r="299" spans="1:15" ht="12.75">
      <c r="A299" s="178"/>
      <c r="B299" s="180"/>
      <c r="C299" s="229" t="s">
        <v>350</v>
      </c>
      <c r="D299" s="230"/>
      <c r="E299" s="181">
        <v>42.215</v>
      </c>
      <c r="F299" s="182"/>
      <c r="G299" s="183"/>
      <c r="M299" s="179" t="s">
        <v>350</v>
      </c>
      <c r="O299" s="170"/>
    </row>
    <row r="300" spans="1:15" ht="12.75">
      <c r="A300" s="178"/>
      <c r="B300" s="180"/>
      <c r="C300" s="229" t="s">
        <v>111</v>
      </c>
      <c r="D300" s="230"/>
      <c r="E300" s="181">
        <v>0</v>
      </c>
      <c r="F300" s="182"/>
      <c r="G300" s="183"/>
      <c r="M300" s="179" t="s">
        <v>111</v>
      </c>
      <c r="O300" s="170"/>
    </row>
    <row r="301" spans="1:15" ht="12.75">
      <c r="A301" s="178"/>
      <c r="B301" s="180"/>
      <c r="C301" s="229" t="s">
        <v>351</v>
      </c>
      <c r="D301" s="230"/>
      <c r="E301" s="181">
        <v>28.315</v>
      </c>
      <c r="F301" s="182"/>
      <c r="G301" s="183"/>
      <c r="M301" s="179" t="s">
        <v>351</v>
      </c>
      <c r="O301" s="170"/>
    </row>
    <row r="302" spans="1:104" ht="12.75">
      <c r="A302" s="171">
        <v>51</v>
      </c>
      <c r="B302" s="172" t="s">
        <v>352</v>
      </c>
      <c r="C302" s="173" t="s">
        <v>353</v>
      </c>
      <c r="D302" s="174" t="s">
        <v>141</v>
      </c>
      <c r="E302" s="175">
        <v>1</v>
      </c>
      <c r="F302" s="175">
        <v>0</v>
      </c>
      <c r="G302" s="176">
        <f>E302*F302</f>
        <v>0</v>
      </c>
      <c r="O302" s="170">
        <v>2</v>
      </c>
      <c r="AA302" s="146">
        <v>1</v>
      </c>
      <c r="AB302" s="146">
        <v>7</v>
      </c>
      <c r="AC302" s="146">
        <v>7</v>
      </c>
      <c r="AZ302" s="146">
        <v>2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1</v>
      </c>
      <c r="CB302" s="177">
        <v>7</v>
      </c>
      <c r="CZ302" s="146">
        <v>0</v>
      </c>
    </row>
    <row r="303" spans="1:15" ht="12.75">
      <c r="A303" s="178"/>
      <c r="B303" s="180"/>
      <c r="C303" s="229" t="s">
        <v>177</v>
      </c>
      <c r="D303" s="230"/>
      <c r="E303" s="181">
        <v>0</v>
      </c>
      <c r="F303" s="182"/>
      <c r="G303" s="183"/>
      <c r="M303" s="179" t="s">
        <v>177</v>
      </c>
      <c r="O303" s="170"/>
    </row>
    <row r="304" spans="1:15" ht="12.75">
      <c r="A304" s="178"/>
      <c r="B304" s="180"/>
      <c r="C304" s="229" t="s">
        <v>74</v>
      </c>
      <c r="D304" s="230"/>
      <c r="E304" s="181">
        <v>1</v>
      </c>
      <c r="F304" s="182"/>
      <c r="G304" s="183"/>
      <c r="M304" s="179">
        <v>1</v>
      </c>
      <c r="O304" s="170"/>
    </row>
    <row r="305" spans="1:104" ht="12.75">
      <c r="A305" s="171">
        <v>52</v>
      </c>
      <c r="B305" s="172" t="s">
        <v>354</v>
      </c>
      <c r="C305" s="173" t="s">
        <v>355</v>
      </c>
      <c r="D305" s="174" t="s">
        <v>141</v>
      </c>
      <c r="E305" s="175">
        <v>1</v>
      </c>
      <c r="F305" s="175">
        <v>0</v>
      </c>
      <c r="G305" s="176">
        <f>E305*F305</f>
        <v>0</v>
      </c>
      <c r="O305" s="170">
        <v>2</v>
      </c>
      <c r="AA305" s="146">
        <v>1</v>
      </c>
      <c r="AB305" s="146">
        <v>7</v>
      </c>
      <c r="AC305" s="146">
        <v>7</v>
      </c>
      <c r="AZ305" s="146">
        <v>2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1</v>
      </c>
      <c r="CB305" s="177">
        <v>7</v>
      </c>
      <c r="CZ305" s="146">
        <v>0</v>
      </c>
    </row>
    <row r="306" spans="1:15" ht="12.75">
      <c r="A306" s="178"/>
      <c r="B306" s="180"/>
      <c r="C306" s="229" t="s">
        <v>90</v>
      </c>
      <c r="D306" s="230"/>
      <c r="E306" s="181">
        <v>0</v>
      </c>
      <c r="F306" s="182"/>
      <c r="G306" s="183"/>
      <c r="M306" s="179" t="s">
        <v>90</v>
      </c>
      <c r="O306" s="170"/>
    </row>
    <row r="307" spans="1:15" ht="12.75">
      <c r="A307" s="178"/>
      <c r="B307" s="180"/>
      <c r="C307" s="229" t="s">
        <v>74</v>
      </c>
      <c r="D307" s="230"/>
      <c r="E307" s="181">
        <v>1</v>
      </c>
      <c r="F307" s="182"/>
      <c r="G307" s="183"/>
      <c r="M307" s="179">
        <v>1</v>
      </c>
      <c r="O307" s="170"/>
    </row>
    <row r="308" spans="1:104" ht="12.75">
      <c r="A308" s="171">
        <v>53</v>
      </c>
      <c r="B308" s="172" t="s">
        <v>356</v>
      </c>
      <c r="C308" s="173" t="s">
        <v>357</v>
      </c>
      <c r="D308" s="174" t="s">
        <v>358</v>
      </c>
      <c r="E308" s="175">
        <v>891.1817</v>
      </c>
      <c r="F308" s="175">
        <v>0</v>
      </c>
      <c r="G308" s="176">
        <f>E308*F308</f>
        <v>0</v>
      </c>
      <c r="O308" s="170">
        <v>2</v>
      </c>
      <c r="AA308" s="146">
        <v>1</v>
      </c>
      <c r="AB308" s="146">
        <v>7</v>
      </c>
      <c r="AC308" s="146">
        <v>7</v>
      </c>
      <c r="AZ308" s="146">
        <v>2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1</v>
      </c>
      <c r="CB308" s="177">
        <v>7</v>
      </c>
      <c r="CZ308" s="146">
        <v>6E-05</v>
      </c>
    </row>
    <row r="309" spans="1:15" ht="12.75">
      <c r="A309" s="178"/>
      <c r="B309" s="180"/>
      <c r="C309" s="229" t="s">
        <v>177</v>
      </c>
      <c r="D309" s="230"/>
      <c r="E309" s="181">
        <v>0</v>
      </c>
      <c r="F309" s="182"/>
      <c r="G309" s="183"/>
      <c r="M309" s="179" t="s">
        <v>177</v>
      </c>
      <c r="O309" s="170"/>
    </row>
    <row r="310" spans="1:15" ht="12.75">
      <c r="A310" s="178"/>
      <c r="B310" s="180"/>
      <c r="C310" s="229" t="s">
        <v>359</v>
      </c>
      <c r="D310" s="230"/>
      <c r="E310" s="181">
        <v>0</v>
      </c>
      <c r="F310" s="182"/>
      <c r="G310" s="183"/>
      <c r="M310" s="179" t="s">
        <v>359</v>
      </c>
      <c r="O310" s="170"/>
    </row>
    <row r="311" spans="1:15" ht="12.75">
      <c r="A311" s="178"/>
      <c r="B311" s="180"/>
      <c r="C311" s="229" t="s">
        <v>360</v>
      </c>
      <c r="D311" s="230"/>
      <c r="E311" s="181">
        <v>423.85</v>
      </c>
      <c r="F311" s="182"/>
      <c r="G311" s="183"/>
      <c r="M311" s="179" t="s">
        <v>360</v>
      </c>
      <c r="O311" s="170"/>
    </row>
    <row r="312" spans="1:15" ht="12.75">
      <c r="A312" s="178"/>
      <c r="B312" s="180"/>
      <c r="C312" s="229" t="s">
        <v>361</v>
      </c>
      <c r="D312" s="230"/>
      <c r="E312" s="181">
        <v>0</v>
      </c>
      <c r="F312" s="182"/>
      <c r="G312" s="183"/>
      <c r="M312" s="179" t="s">
        <v>361</v>
      </c>
      <c r="O312" s="170"/>
    </row>
    <row r="313" spans="1:15" ht="12.75">
      <c r="A313" s="178"/>
      <c r="B313" s="180"/>
      <c r="C313" s="229" t="s">
        <v>362</v>
      </c>
      <c r="D313" s="230"/>
      <c r="E313" s="181">
        <v>12.1824</v>
      </c>
      <c r="F313" s="182"/>
      <c r="G313" s="183"/>
      <c r="M313" s="179" t="s">
        <v>362</v>
      </c>
      <c r="O313" s="170"/>
    </row>
    <row r="314" spans="1:15" ht="12.75">
      <c r="A314" s="178"/>
      <c r="B314" s="180"/>
      <c r="C314" s="229" t="s">
        <v>179</v>
      </c>
      <c r="D314" s="230"/>
      <c r="E314" s="181">
        <v>0</v>
      </c>
      <c r="F314" s="182"/>
      <c r="G314" s="183"/>
      <c r="M314" s="179" t="s">
        <v>179</v>
      </c>
      <c r="O314" s="170"/>
    </row>
    <row r="315" spans="1:15" ht="12.75">
      <c r="A315" s="178"/>
      <c r="B315" s="180"/>
      <c r="C315" s="229" t="s">
        <v>359</v>
      </c>
      <c r="D315" s="230"/>
      <c r="E315" s="181">
        <v>0</v>
      </c>
      <c r="F315" s="182"/>
      <c r="G315" s="183"/>
      <c r="M315" s="179" t="s">
        <v>359</v>
      </c>
      <c r="O315" s="170"/>
    </row>
    <row r="316" spans="1:15" ht="12.75">
      <c r="A316" s="178"/>
      <c r="B316" s="180"/>
      <c r="C316" s="229" t="s">
        <v>363</v>
      </c>
      <c r="D316" s="230"/>
      <c r="E316" s="181">
        <v>246.26</v>
      </c>
      <c r="F316" s="182"/>
      <c r="G316" s="183"/>
      <c r="M316" s="179" t="s">
        <v>363</v>
      </c>
      <c r="O316" s="170"/>
    </row>
    <row r="317" spans="1:15" ht="12.75">
      <c r="A317" s="178"/>
      <c r="B317" s="180"/>
      <c r="C317" s="229" t="s">
        <v>361</v>
      </c>
      <c r="D317" s="230"/>
      <c r="E317" s="181">
        <v>0</v>
      </c>
      <c r="F317" s="182"/>
      <c r="G317" s="183"/>
      <c r="M317" s="179" t="s">
        <v>361</v>
      </c>
      <c r="O317" s="170"/>
    </row>
    <row r="318" spans="1:15" ht="12.75">
      <c r="A318" s="178"/>
      <c r="B318" s="180"/>
      <c r="C318" s="229" t="s">
        <v>364</v>
      </c>
      <c r="D318" s="230"/>
      <c r="E318" s="181">
        <v>7.7832</v>
      </c>
      <c r="F318" s="182"/>
      <c r="G318" s="183"/>
      <c r="M318" s="179" t="s">
        <v>364</v>
      </c>
      <c r="O318" s="170"/>
    </row>
    <row r="319" spans="1:15" ht="12.75">
      <c r="A319" s="178"/>
      <c r="B319" s="180"/>
      <c r="C319" s="229" t="s">
        <v>365</v>
      </c>
      <c r="D319" s="230"/>
      <c r="E319" s="181">
        <v>0</v>
      </c>
      <c r="F319" s="182"/>
      <c r="G319" s="183"/>
      <c r="M319" s="179" t="s">
        <v>365</v>
      </c>
      <c r="O319" s="170"/>
    </row>
    <row r="320" spans="1:15" ht="12.75">
      <c r="A320" s="178"/>
      <c r="B320" s="180"/>
      <c r="C320" s="229" t="s">
        <v>366</v>
      </c>
      <c r="D320" s="230"/>
      <c r="E320" s="181">
        <v>12.6672</v>
      </c>
      <c r="F320" s="182"/>
      <c r="G320" s="183"/>
      <c r="M320" s="179" t="s">
        <v>366</v>
      </c>
      <c r="O320" s="170"/>
    </row>
    <row r="321" spans="1:15" ht="12.75">
      <c r="A321" s="178"/>
      <c r="B321" s="180"/>
      <c r="C321" s="229" t="s">
        <v>181</v>
      </c>
      <c r="D321" s="230"/>
      <c r="E321" s="181">
        <v>0</v>
      </c>
      <c r="F321" s="182"/>
      <c r="G321" s="183"/>
      <c r="M321" s="179" t="s">
        <v>181</v>
      </c>
      <c r="O321" s="170"/>
    </row>
    <row r="322" spans="1:15" ht="12.75">
      <c r="A322" s="178"/>
      <c r="B322" s="180"/>
      <c r="C322" s="229" t="s">
        <v>359</v>
      </c>
      <c r="D322" s="230"/>
      <c r="E322" s="181">
        <v>0</v>
      </c>
      <c r="F322" s="182"/>
      <c r="G322" s="183"/>
      <c r="M322" s="179" t="s">
        <v>359</v>
      </c>
      <c r="O322" s="170"/>
    </row>
    <row r="323" spans="1:15" ht="12.75">
      <c r="A323" s="178"/>
      <c r="B323" s="180"/>
      <c r="C323" s="229" t="s">
        <v>367</v>
      </c>
      <c r="D323" s="230"/>
      <c r="E323" s="181">
        <v>172.06</v>
      </c>
      <c r="F323" s="182"/>
      <c r="G323" s="183"/>
      <c r="M323" s="179" t="s">
        <v>367</v>
      </c>
      <c r="O323" s="170"/>
    </row>
    <row r="324" spans="1:15" ht="12.75">
      <c r="A324" s="178"/>
      <c r="B324" s="180"/>
      <c r="C324" s="229" t="s">
        <v>361</v>
      </c>
      <c r="D324" s="230"/>
      <c r="E324" s="181">
        <v>0</v>
      </c>
      <c r="F324" s="182"/>
      <c r="G324" s="183"/>
      <c r="M324" s="179" t="s">
        <v>361</v>
      </c>
      <c r="O324" s="170"/>
    </row>
    <row r="325" spans="1:15" ht="12.75">
      <c r="A325" s="178"/>
      <c r="B325" s="180"/>
      <c r="C325" s="229" t="s">
        <v>368</v>
      </c>
      <c r="D325" s="230"/>
      <c r="E325" s="181">
        <v>5.5977</v>
      </c>
      <c r="F325" s="182"/>
      <c r="G325" s="183"/>
      <c r="M325" s="179" t="s">
        <v>368</v>
      </c>
      <c r="O325" s="170"/>
    </row>
    <row r="326" spans="1:15" ht="12.75">
      <c r="A326" s="178"/>
      <c r="B326" s="180"/>
      <c r="C326" s="229" t="s">
        <v>365</v>
      </c>
      <c r="D326" s="230"/>
      <c r="E326" s="181">
        <v>0</v>
      </c>
      <c r="F326" s="182"/>
      <c r="G326" s="183"/>
      <c r="M326" s="179" t="s">
        <v>365</v>
      </c>
      <c r="O326" s="170"/>
    </row>
    <row r="327" spans="1:15" ht="12.75">
      <c r="A327" s="178"/>
      <c r="B327" s="180"/>
      <c r="C327" s="229" t="s">
        <v>369</v>
      </c>
      <c r="D327" s="230"/>
      <c r="E327" s="181">
        <v>9.6512</v>
      </c>
      <c r="F327" s="182"/>
      <c r="G327" s="183"/>
      <c r="M327" s="179" t="s">
        <v>369</v>
      </c>
      <c r="O327" s="170"/>
    </row>
    <row r="328" spans="1:15" ht="12.75">
      <c r="A328" s="178"/>
      <c r="B328" s="180"/>
      <c r="C328" s="229" t="s">
        <v>370</v>
      </c>
      <c r="D328" s="230"/>
      <c r="E328" s="181">
        <v>0</v>
      </c>
      <c r="F328" s="182"/>
      <c r="G328" s="183"/>
      <c r="M328" s="179" t="s">
        <v>370</v>
      </c>
      <c r="O328" s="170"/>
    </row>
    <row r="329" spans="1:15" ht="12.75">
      <c r="A329" s="178"/>
      <c r="B329" s="180"/>
      <c r="C329" s="229" t="s">
        <v>371</v>
      </c>
      <c r="D329" s="230"/>
      <c r="E329" s="181">
        <v>1.13</v>
      </c>
      <c r="F329" s="182"/>
      <c r="G329" s="183"/>
      <c r="M329" s="179" t="s">
        <v>371</v>
      </c>
      <c r="O329" s="170"/>
    </row>
    <row r="330" spans="1:104" ht="12.75">
      <c r="A330" s="171">
        <v>54</v>
      </c>
      <c r="B330" s="172" t="s">
        <v>346</v>
      </c>
      <c r="C330" s="173" t="s">
        <v>474</v>
      </c>
      <c r="D330" s="174" t="s">
        <v>141</v>
      </c>
      <c r="E330" s="175">
        <v>1</v>
      </c>
      <c r="F330" s="175">
        <v>0</v>
      </c>
      <c r="G330" s="176">
        <f>E330*F330</f>
        <v>0</v>
      </c>
      <c r="O330" s="170">
        <v>2</v>
      </c>
      <c r="AA330" s="146">
        <v>12</v>
      </c>
      <c r="AB330" s="146">
        <v>0</v>
      </c>
      <c r="AC330" s="146">
        <v>49</v>
      </c>
      <c r="AZ330" s="146">
        <v>2</v>
      </c>
      <c r="BA330" s="146">
        <f>IF(AZ330=1,G330,0)</f>
        <v>0</v>
      </c>
      <c r="BB330" s="146">
        <f>IF(AZ330=2,G330,0)</f>
        <v>0</v>
      </c>
      <c r="BC330" s="146">
        <f>IF(AZ330=3,G330,0)</f>
        <v>0</v>
      </c>
      <c r="BD330" s="146">
        <f>IF(AZ330=4,G330,0)</f>
        <v>0</v>
      </c>
      <c r="BE330" s="146">
        <f>IF(AZ330=5,G330,0)</f>
        <v>0</v>
      </c>
      <c r="CA330" s="177">
        <v>12</v>
      </c>
      <c r="CB330" s="177">
        <v>0</v>
      </c>
      <c r="CZ330" s="146">
        <v>0</v>
      </c>
    </row>
    <row r="331" spans="1:15" ht="12.75">
      <c r="A331" s="178"/>
      <c r="B331" s="180"/>
      <c r="C331" s="229" t="s">
        <v>74</v>
      </c>
      <c r="D331" s="230"/>
      <c r="E331" s="181">
        <v>1</v>
      </c>
      <c r="F331" s="182"/>
      <c r="G331" s="183"/>
      <c r="M331" s="179">
        <v>1</v>
      </c>
      <c r="O331" s="170"/>
    </row>
    <row r="332" spans="1:104" ht="22.5">
      <c r="A332" s="171">
        <v>55</v>
      </c>
      <c r="B332" s="172" t="s">
        <v>372</v>
      </c>
      <c r="C332" s="173" t="s">
        <v>475</v>
      </c>
      <c r="D332" s="174" t="s">
        <v>141</v>
      </c>
      <c r="E332" s="175">
        <v>2</v>
      </c>
      <c r="F332" s="175">
        <v>0</v>
      </c>
      <c r="G332" s="176">
        <f>E332*F332</f>
        <v>0</v>
      </c>
      <c r="O332" s="170">
        <v>2</v>
      </c>
      <c r="AA332" s="146">
        <v>12</v>
      </c>
      <c r="AB332" s="146">
        <v>0</v>
      </c>
      <c r="AC332" s="146">
        <v>50</v>
      </c>
      <c r="AZ332" s="146">
        <v>2</v>
      </c>
      <c r="BA332" s="146">
        <f>IF(AZ332=1,G332,0)</f>
        <v>0</v>
      </c>
      <c r="BB332" s="146">
        <f>IF(AZ332=2,G332,0)</f>
        <v>0</v>
      </c>
      <c r="BC332" s="146">
        <f>IF(AZ332=3,G332,0)</f>
        <v>0</v>
      </c>
      <c r="BD332" s="146">
        <f>IF(AZ332=4,G332,0)</f>
        <v>0</v>
      </c>
      <c r="BE332" s="146">
        <f>IF(AZ332=5,G332,0)</f>
        <v>0</v>
      </c>
      <c r="CA332" s="177">
        <v>12</v>
      </c>
      <c r="CB332" s="177">
        <v>0</v>
      </c>
      <c r="CZ332" s="146">
        <v>0</v>
      </c>
    </row>
    <row r="333" spans="1:15" ht="12.75">
      <c r="A333" s="178"/>
      <c r="B333" s="180"/>
      <c r="C333" s="229" t="s">
        <v>102</v>
      </c>
      <c r="D333" s="230"/>
      <c r="E333" s="181">
        <v>2</v>
      </c>
      <c r="F333" s="182"/>
      <c r="G333" s="183"/>
      <c r="M333" s="179">
        <v>2</v>
      </c>
      <c r="O333" s="170"/>
    </row>
    <row r="334" spans="1:104" ht="22.5">
      <c r="A334" s="171">
        <v>56</v>
      </c>
      <c r="B334" s="172" t="s">
        <v>373</v>
      </c>
      <c r="C334" s="173" t="s">
        <v>476</v>
      </c>
      <c r="D334" s="174" t="s">
        <v>141</v>
      </c>
      <c r="E334" s="175">
        <v>2</v>
      </c>
      <c r="F334" s="175">
        <v>0</v>
      </c>
      <c r="G334" s="176">
        <f>E334*F334</f>
        <v>0</v>
      </c>
      <c r="O334" s="170">
        <v>2</v>
      </c>
      <c r="AA334" s="146">
        <v>12</v>
      </c>
      <c r="AB334" s="146">
        <v>0</v>
      </c>
      <c r="AC334" s="146">
        <v>51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12</v>
      </c>
      <c r="CB334" s="177">
        <v>0</v>
      </c>
      <c r="CZ334" s="146">
        <v>0</v>
      </c>
    </row>
    <row r="335" spans="1:15" ht="12.75">
      <c r="A335" s="178"/>
      <c r="B335" s="180"/>
      <c r="C335" s="229" t="s">
        <v>102</v>
      </c>
      <c r="D335" s="230"/>
      <c r="E335" s="181">
        <v>2</v>
      </c>
      <c r="F335" s="182"/>
      <c r="G335" s="183"/>
      <c r="M335" s="179">
        <v>2</v>
      </c>
      <c r="O335" s="170"/>
    </row>
    <row r="336" spans="1:104" ht="12.75">
      <c r="A336" s="171">
        <v>57</v>
      </c>
      <c r="B336" s="172" t="s">
        <v>374</v>
      </c>
      <c r="C336" s="173" t="s">
        <v>477</v>
      </c>
      <c r="D336" s="174" t="s">
        <v>141</v>
      </c>
      <c r="E336" s="175">
        <v>1</v>
      </c>
      <c r="F336" s="175">
        <v>0</v>
      </c>
      <c r="G336" s="176">
        <f>E336*F336</f>
        <v>0</v>
      </c>
      <c r="O336" s="170">
        <v>2</v>
      </c>
      <c r="AA336" s="146">
        <v>12</v>
      </c>
      <c r="AB336" s="146">
        <v>0</v>
      </c>
      <c r="AC336" s="146">
        <v>52</v>
      </c>
      <c r="AZ336" s="146">
        <v>2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7">
        <v>12</v>
      </c>
      <c r="CB336" s="177">
        <v>0</v>
      </c>
      <c r="CZ336" s="146">
        <v>0</v>
      </c>
    </row>
    <row r="337" spans="1:15" ht="12.75">
      <c r="A337" s="178"/>
      <c r="B337" s="180"/>
      <c r="C337" s="229" t="s">
        <v>74</v>
      </c>
      <c r="D337" s="230"/>
      <c r="E337" s="181">
        <v>1</v>
      </c>
      <c r="F337" s="182"/>
      <c r="G337" s="183"/>
      <c r="M337" s="179">
        <v>1</v>
      </c>
      <c r="O337" s="170"/>
    </row>
    <row r="338" spans="1:104" ht="12.75">
      <c r="A338" s="171">
        <v>58</v>
      </c>
      <c r="B338" s="172" t="s">
        <v>375</v>
      </c>
      <c r="C338" s="173" t="s">
        <v>478</v>
      </c>
      <c r="D338" s="174" t="s">
        <v>141</v>
      </c>
      <c r="E338" s="175">
        <v>1</v>
      </c>
      <c r="F338" s="175">
        <v>0</v>
      </c>
      <c r="G338" s="176">
        <f>E338*F338</f>
        <v>0</v>
      </c>
      <c r="O338" s="170">
        <v>2</v>
      </c>
      <c r="AA338" s="146">
        <v>12</v>
      </c>
      <c r="AB338" s="146">
        <v>0</v>
      </c>
      <c r="AC338" s="146">
        <v>53</v>
      </c>
      <c r="AZ338" s="146">
        <v>2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7">
        <v>12</v>
      </c>
      <c r="CB338" s="177">
        <v>0</v>
      </c>
      <c r="CZ338" s="146">
        <v>0</v>
      </c>
    </row>
    <row r="339" spans="1:15" ht="12.75">
      <c r="A339" s="178"/>
      <c r="B339" s="180"/>
      <c r="C339" s="229" t="s">
        <v>74</v>
      </c>
      <c r="D339" s="230"/>
      <c r="E339" s="181">
        <v>1</v>
      </c>
      <c r="F339" s="182"/>
      <c r="G339" s="183"/>
      <c r="M339" s="179">
        <v>1</v>
      </c>
      <c r="O339" s="170"/>
    </row>
    <row r="340" spans="1:104" ht="12.75">
      <c r="A340" s="171">
        <v>59</v>
      </c>
      <c r="B340" s="172" t="s">
        <v>376</v>
      </c>
      <c r="C340" s="173" t="s">
        <v>479</v>
      </c>
      <c r="D340" s="174" t="s">
        <v>141</v>
      </c>
      <c r="E340" s="175">
        <v>1</v>
      </c>
      <c r="F340" s="175">
        <v>0</v>
      </c>
      <c r="G340" s="176">
        <f>E340*F340</f>
        <v>0</v>
      </c>
      <c r="O340" s="170">
        <v>2</v>
      </c>
      <c r="AA340" s="146">
        <v>12</v>
      </c>
      <c r="AB340" s="146">
        <v>0</v>
      </c>
      <c r="AC340" s="146">
        <v>54</v>
      </c>
      <c r="AZ340" s="146">
        <v>2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12</v>
      </c>
      <c r="CB340" s="177">
        <v>0</v>
      </c>
      <c r="CZ340" s="146">
        <v>0</v>
      </c>
    </row>
    <row r="341" spans="1:15" ht="12.75">
      <c r="A341" s="178"/>
      <c r="B341" s="180"/>
      <c r="C341" s="229" t="s">
        <v>74</v>
      </c>
      <c r="D341" s="230"/>
      <c r="E341" s="181">
        <v>1</v>
      </c>
      <c r="F341" s="182"/>
      <c r="G341" s="183"/>
      <c r="M341" s="179">
        <v>1</v>
      </c>
      <c r="O341" s="170"/>
    </row>
    <row r="342" spans="1:104" ht="12.75">
      <c r="A342" s="171">
        <v>60</v>
      </c>
      <c r="B342" s="172" t="s">
        <v>377</v>
      </c>
      <c r="C342" s="173" t="s">
        <v>480</v>
      </c>
      <c r="D342" s="174" t="s">
        <v>141</v>
      </c>
      <c r="E342" s="175">
        <v>1</v>
      </c>
      <c r="F342" s="175">
        <v>0</v>
      </c>
      <c r="G342" s="176">
        <f>E342*F342</f>
        <v>0</v>
      </c>
      <c r="O342" s="170">
        <v>2</v>
      </c>
      <c r="AA342" s="146">
        <v>12</v>
      </c>
      <c r="AB342" s="146">
        <v>0</v>
      </c>
      <c r="AC342" s="146">
        <v>55</v>
      </c>
      <c r="AZ342" s="146">
        <v>2</v>
      </c>
      <c r="BA342" s="146">
        <f>IF(AZ342=1,G342,0)</f>
        <v>0</v>
      </c>
      <c r="BB342" s="146">
        <f>IF(AZ342=2,G342,0)</f>
        <v>0</v>
      </c>
      <c r="BC342" s="146">
        <f>IF(AZ342=3,G342,0)</f>
        <v>0</v>
      </c>
      <c r="BD342" s="146">
        <f>IF(AZ342=4,G342,0)</f>
        <v>0</v>
      </c>
      <c r="BE342" s="146">
        <f>IF(AZ342=5,G342,0)</f>
        <v>0</v>
      </c>
      <c r="CA342" s="177">
        <v>12</v>
      </c>
      <c r="CB342" s="177">
        <v>0</v>
      </c>
      <c r="CZ342" s="146">
        <v>0</v>
      </c>
    </row>
    <row r="343" spans="1:15" ht="12.75">
      <c r="A343" s="178"/>
      <c r="B343" s="180"/>
      <c r="C343" s="229" t="s">
        <v>74</v>
      </c>
      <c r="D343" s="230"/>
      <c r="E343" s="181">
        <v>1</v>
      </c>
      <c r="F343" s="182"/>
      <c r="G343" s="183"/>
      <c r="M343" s="179">
        <v>1</v>
      </c>
      <c r="O343" s="170"/>
    </row>
    <row r="344" spans="1:104" ht="12.75">
      <c r="A344" s="171">
        <v>61</v>
      </c>
      <c r="B344" s="172" t="s">
        <v>378</v>
      </c>
      <c r="C344" s="173" t="s">
        <v>482</v>
      </c>
      <c r="D344" s="174" t="s">
        <v>141</v>
      </c>
      <c r="E344" s="175">
        <v>1</v>
      </c>
      <c r="F344" s="175">
        <v>0</v>
      </c>
      <c r="G344" s="176">
        <f>E344*F344</f>
        <v>0</v>
      </c>
      <c r="O344" s="170">
        <v>2</v>
      </c>
      <c r="AA344" s="146">
        <v>12</v>
      </c>
      <c r="AB344" s="146">
        <v>0</v>
      </c>
      <c r="AC344" s="146">
        <v>56</v>
      </c>
      <c r="AZ344" s="146">
        <v>2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7">
        <v>12</v>
      </c>
      <c r="CB344" s="177">
        <v>0</v>
      </c>
      <c r="CZ344" s="146">
        <v>0</v>
      </c>
    </row>
    <row r="345" spans="1:15" ht="12.75">
      <c r="A345" s="178"/>
      <c r="B345" s="180"/>
      <c r="C345" s="229" t="s">
        <v>74</v>
      </c>
      <c r="D345" s="230"/>
      <c r="E345" s="181">
        <v>1</v>
      </c>
      <c r="F345" s="182"/>
      <c r="G345" s="183"/>
      <c r="M345" s="179">
        <v>1</v>
      </c>
      <c r="O345" s="170"/>
    </row>
    <row r="346" spans="1:104" ht="12.75">
      <c r="A346" s="171">
        <v>62</v>
      </c>
      <c r="B346" s="172" t="s">
        <v>379</v>
      </c>
      <c r="C346" s="173" t="s">
        <v>482</v>
      </c>
      <c r="D346" s="174" t="s">
        <v>141</v>
      </c>
      <c r="E346" s="175">
        <v>61</v>
      </c>
      <c r="F346" s="175">
        <v>0</v>
      </c>
      <c r="G346" s="176">
        <f>E346*F346</f>
        <v>0</v>
      </c>
      <c r="O346" s="170">
        <v>2</v>
      </c>
      <c r="AA346" s="146">
        <v>12</v>
      </c>
      <c r="AB346" s="146">
        <v>0</v>
      </c>
      <c r="AC346" s="146">
        <v>57</v>
      </c>
      <c r="AZ346" s="146">
        <v>2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7">
        <v>12</v>
      </c>
      <c r="CB346" s="177">
        <v>0</v>
      </c>
      <c r="CZ346" s="146">
        <v>0</v>
      </c>
    </row>
    <row r="347" spans="1:15" ht="12.75">
      <c r="A347" s="178"/>
      <c r="B347" s="180"/>
      <c r="C347" s="229" t="s">
        <v>380</v>
      </c>
      <c r="D347" s="230"/>
      <c r="E347" s="181">
        <v>61</v>
      </c>
      <c r="F347" s="182"/>
      <c r="G347" s="183"/>
      <c r="M347" s="179" t="s">
        <v>380</v>
      </c>
      <c r="O347" s="170"/>
    </row>
    <row r="348" spans="1:104" ht="12.75">
      <c r="A348" s="171">
        <v>63</v>
      </c>
      <c r="B348" s="172" t="s">
        <v>381</v>
      </c>
      <c r="C348" s="173" t="s">
        <v>382</v>
      </c>
      <c r="D348" s="174" t="s">
        <v>160</v>
      </c>
      <c r="E348" s="175">
        <v>0.0012</v>
      </c>
      <c r="F348" s="175">
        <v>0</v>
      </c>
      <c r="G348" s="176">
        <f>E348*F348</f>
        <v>0</v>
      </c>
      <c r="O348" s="170">
        <v>2</v>
      </c>
      <c r="AA348" s="146">
        <v>3</v>
      </c>
      <c r="AB348" s="146">
        <v>0</v>
      </c>
      <c r="AC348" s="146">
        <v>13215528</v>
      </c>
      <c r="AZ348" s="146">
        <v>2</v>
      </c>
      <c r="BA348" s="146">
        <f>IF(AZ348=1,G348,0)</f>
        <v>0</v>
      </c>
      <c r="BB348" s="146">
        <f>IF(AZ348=2,G348,0)</f>
        <v>0</v>
      </c>
      <c r="BC348" s="146">
        <f>IF(AZ348=3,G348,0)</f>
        <v>0</v>
      </c>
      <c r="BD348" s="146">
        <f>IF(AZ348=4,G348,0)</f>
        <v>0</v>
      </c>
      <c r="BE348" s="146">
        <f>IF(AZ348=5,G348,0)</f>
        <v>0</v>
      </c>
      <c r="CA348" s="177">
        <v>3</v>
      </c>
      <c r="CB348" s="177">
        <v>0</v>
      </c>
      <c r="CZ348" s="146">
        <v>1</v>
      </c>
    </row>
    <row r="349" spans="1:15" ht="12.75">
      <c r="A349" s="178"/>
      <c r="B349" s="180"/>
      <c r="C349" s="229" t="s">
        <v>181</v>
      </c>
      <c r="D349" s="230"/>
      <c r="E349" s="181">
        <v>0</v>
      </c>
      <c r="F349" s="182"/>
      <c r="G349" s="183"/>
      <c r="M349" s="179" t="s">
        <v>181</v>
      </c>
      <c r="O349" s="170"/>
    </row>
    <row r="350" spans="1:15" ht="12.75">
      <c r="A350" s="178"/>
      <c r="B350" s="180"/>
      <c r="C350" s="229" t="s">
        <v>370</v>
      </c>
      <c r="D350" s="230"/>
      <c r="E350" s="181">
        <v>0</v>
      </c>
      <c r="F350" s="182"/>
      <c r="G350" s="183"/>
      <c r="M350" s="179" t="s">
        <v>370</v>
      </c>
      <c r="O350" s="170"/>
    </row>
    <row r="351" spans="1:15" ht="12.75">
      <c r="A351" s="178"/>
      <c r="B351" s="180"/>
      <c r="C351" s="229" t="s">
        <v>383</v>
      </c>
      <c r="D351" s="230"/>
      <c r="E351" s="181">
        <v>0.0012</v>
      </c>
      <c r="F351" s="182"/>
      <c r="G351" s="183"/>
      <c r="M351" s="179" t="s">
        <v>383</v>
      </c>
      <c r="O351" s="170"/>
    </row>
    <row r="352" spans="1:104" ht="12.75">
      <c r="A352" s="171">
        <v>64</v>
      </c>
      <c r="B352" s="172" t="s">
        <v>384</v>
      </c>
      <c r="C352" s="173" t="s">
        <v>385</v>
      </c>
      <c r="D352" s="174" t="s">
        <v>160</v>
      </c>
      <c r="E352" s="175">
        <v>0.0281</v>
      </c>
      <c r="F352" s="175">
        <v>0</v>
      </c>
      <c r="G352" s="176">
        <f>E352*F352</f>
        <v>0</v>
      </c>
      <c r="O352" s="170">
        <v>2</v>
      </c>
      <c r="AA352" s="146">
        <v>3</v>
      </c>
      <c r="AB352" s="146">
        <v>0</v>
      </c>
      <c r="AC352" s="146">
        <v>13224802</v>
      </c>
      <c r="AZ352" s="146">
        <v>2</v>
      </c>
      <c r="BA352" s="146">
        <f>IF(AZ352=1,G352,0)</f>
        <v>0</v>
      </c>
      <c r="BB352" s="146">
        <f>IF(AZ352=2,G352,0)</f>
        <v>0</v>
      </c>
      <c r="BC352" s="146">
        <f>IF(AZ352=3,G352,0)</f>
        <v>0</v>
      </c>
      <c r="BD352" s="146">
        <f>IF(AZ352=4,G352,0)</f>
        <v>0</v>
      </c>
      <c r="BE352" s="146">
        <f>IF(AZ352=5,G352,0)</f>
        <v>0</v>
      </c>
      <c r="CA352" s="177">
        <v>3</v>
      </c>
      <c r="CB352" s="177">
        <v>0</v>
      </c>
      <c r="CZ352" s="146">
        <v>1</v>
      </c>
    </row>
    <row r="353" spans="1:15" ht="12.75">
      <c r="A353" s="178"/>
      <c r="B353" s="180"/>
      <c r="C353" s="229" t="s">
        <v>177</v>
      </c>
      <c r="D353" s="230"/>
      <c r="E353" s="181">
        <v>0</v>
      </c>
      <c r="F353" s="182"/>
      <c r="G353" s="183"/>
      <c r="M353" s="179" t="s">
        <v>177</v>
      </c>
      <c r="O353" s="170"/>
    </row>
    <row r="354" spans="1:15" ht="12.75">
      <c r="A354" s="178"/>
      <c r="B354" s="180"/>
      <c r="C354" s="229" t="s">
        <v>361</v>
      </c>
      <c r="D354" s="230"/>
      <c r="E354" s="181">
        <v>0</v>
      </c>
      <c r="F354" s="182"/>
      <c r="G354" s="183"/>
      <c r="M354" s="179" t="s">
        <v>361</v>
      </c>
      <c r="O354" s="170"/>
    </row>
    <row r="355" spans="1:15" ht="12.75">
      <c r="A355" s="178"/>
      <c r="B355" s="180"/>
      <c r="C355" s="229" t="s">
        <v>386</v>
      </c>
      <c r="D355" s="230"/>
      <c r="E355" s="181">
        <v>0.0134</v>
      </c>
      <c r="F355" s="182"/>
      <c r="G355" s="183"/>
      <c r="M355" s="179" t="s">
        <v>386</v>
      </c>
      <c r="O355" s="170"/>
    </row>
    <row r="356" spans="1:15" ht="12.75">
      <c r="A356" s="178"/>
      <c r="B356" s="180"/>
      <c r="C356" s="229" t="s">
        <v>179</v>
      </c>
      <c r="D356" s="230"/>
      <c r="E356" s="181">
        <v>0</v>
      </c>
      <c r="F356" s="182"/>
      <c r="G356" s="183"/>
      <c r="M356" s="179" t="s">
        <v>179</v>
      </c>
      <c r="O356" s="170"/>
    </row>
    <row r="357" spans="1:15" ht="12.75">
      <c r="A357" s="178"/>
      <c r="B357" s="180"/>
      <c r="C357" s="229" t="s">
        <v>361</v>
      </c>
      <c r="D357" s="230"/>
      <c r="E357" s="181">
        <v>0</v>
      </c>
      <c r="F357" s="182"/>
      <c r="G357" s="183"/>
      <c r="M357" s="179" t="s">
        <v>361</v>
      </c>
      <c r="O357" s="170"/>
    </row>
    <row r="358" spans="1:15" ht="12.75">
      <c r="A358" s="178"/>
      <c r="B358" s="180"/>
      <c r="C358" s="229" t="s">
        <v>387</v>
      </c>
      <c r="D358" s="230"/>
      <c r="E358" s="181">
        <v>0.0086</v>
      </c>
      <c r="F358" s="182"/>
      <c r="G358" s="183"/>
      <c r="M358" s="179" t="s">
        <v>387</v>
      </c>
      <c r="O358" s="170"/>
    </row>
    <row r="359" spans="1:15" ht="12.75">
      <c r="A359" s="178"/>
      <c r="B359" s="180"/>
      <c r="C359" s="229" t="s">
        <v>181</v>
      </c>
      <c r="D359" s="230"/>
      <c r="E359" s="181">
        <v>0</v>
      </c>
      <c r="F359" s="182"/>
      <c r="G359" s="183"/>
      <c r="M359" s="179" t="s">
        <v>181</v>
      </c>
      <c r="O359" s="170"/>
    </row>
    <row r="360" spans="1:15" ht="12.75">
      <c r="A360" s="178"/>
      <c r="B360" s="180"/>
      <c r="C360" s="229" t="s">
        <v>361</v>
      </c>
      <c r="D360" s="230"/>
      <c r="E360" s="181">
        <v>0</v>
      </c>
      <c r="F360" s="182"/>
      <c r="G360" s="183"/>
      <c r="M360" s="179" t="s">
        <v>361</v>
      </c>
      <c r="O360" s="170"/>
    </row>
    <row r="361" spans="1:15" ht="12.75">
      <c r="A361" s="178"/>
      <c r="B361" s="180"/>
      <c r="C361" s="229" t="s">
        <v>388</v>
      </c>
      <c r="D361" s="230"/>
      <c r="E361" s="181">
        <v>0.0062</v>
      </c>
      <c r="F361" s="182"/>
      <c r="G361" s="183"/>
      <c r="M361" s="179" t="s">
        <v>388</v>
      </c>
      <c r="O361" s="170"/>
    </row>
    <row r="362" spans="1:104" ht="12.75">
      <c r="A362" s="171">
        <v>65</v>
      </c>
      <c r="B362" s="172" t="s">
        <v>389</v>
      </c>
      <c r="C362" s="173" t="s">
        <v>390</v>
      </c>
      <c r="D362" s="174" t="s">
        <v>160</v>
      </c>
      <c r="E362" s="175">
        <v>0.0246</v>
      </c>
      <c r="F362" s="175">
        <v>0</v>
      </c>
      <c r="G362" s="176">
        <f>E362*F362</f>
        <v>0</v>
      </c>
      <c r="O362" s="170">
        <v>2</v>
      </c>
      <c r="AA362" s="146">
        <v>3</v>
      </c>
      <c r="AB362" s="146">
        <v>0</v>
      </c>
      <c r="AC362" s="146">
        <v>13322753</v>
      </c>
      <c r="AZ362" s="146">
        <v>2</v>
      </c>
      <c r="BA362" s="146">
        <f>IF(AZ362=1,G362,0)</f>
        <v>0</v>
      </c>
      <c r="BB362" s="146">
        <f>IF(AZ362=2,G362,0)</f>
        <v>0</v>
      </c>
      <c r="BC362" s="146">
        <f>IF(AZ362=3,G362,0)</f>
        <v>0</v>
      </c>
      <c r="BD362" s="146">
        <f>IF(AZ362=4,G362,0)</f>
        <v>0</v>
      </c>
      <c r="BE362" s="146">
        <f>IF(AZ362=5,G362,0)</f>
        <v>0</v>
      </c>
      <c r="CA362" s="177">
        <v>3</v>
      </c>
      <c r="CB362" s="177">
        <v>0</v>
      </c>
      <c r="CZ362" s="146">
        <v>1</v>
      </c>
    </row>
    <row r="363" spans="1:15" ht="12.75">
      <c r="A363" s="178"/>
      <c r="B363" s="180"/>
      <c r="C363" s="229" t="s">
        <v>179</v>
      </c>
      <c r="D363" s="230"/>
      <c r="E363" s="181">
        <v>0</v>
      </c>
      <c r="F363" s="182"/>
      <c r="G363" s="183"/>
      <c r="M363" s="179" t="s">
        <v>179</v>
      </c>
      <c r="O363" s="170"/>
    </row>
    <row r="364" spans="1:15" ht="12.75">
      <c r="A364" s="178"/>
      <c r="B364" s="180"/>
      <c r="C364" s="229" t="s">
        <v>365</v>
      </c>
      <c r="D364" s="230"/>
      <c r="E364" s="181">
        <v>0</v>
      </c>
      <c r="F364" s="182"/>
      <c r="G364" s="183"/>
      <c r="M364" s="179" t="s">
        <v>365</v>
      </c>
      <c r="O364" s="170"/>
    </row>
    <row r="365" spans="1:15" ht="12.75">
      <c r="A365" s="178"/>
      <c r="B365" s="180"/>
      <c r="C365" s="229" t="s">
        <v>391</v>
      </c>
      <c r="D365" s="230"/>
      <c r="E365" s="181">
        <v>0.0139</v>
      </c>
      <c r="F365" s="182"/>
      <c r="G365" s="183"/>
      <c r="M365" s="179" t="s">
        <v>391</v>
      </c>
      <c r="O365" s="170"/>
    </row>
    <row r="366" spans="1:15" ht="12.75">
      <c r="A366" s="178"/>
      <c r="B366" s="180"/>
      <c r="C366" s="229" t="s">
        <v>181</v>
      </c>
      <c r="D366" s="230"/>
      <c r="E366" s="181">
        <v>0</v>
      </c>
      <c r="F366" s="182"/>
      <c r="G366" s="183"/>
      <c r="M366" s="179" t="s">
        <v>181</v>
      </c>
      <c r="O366" s="170"/>
    </row>
    <row r="367" spans="1:15" ht="12.75">
      <c r="A367" s="178"/>
      <c r="B367" s="180"/>
      <c r="C367" s="229" t="s">
        <v>365</v>
      </c>
      <c r="D367" s="230"/>
      <c r="E367" s="181">
        <v>0</v>
      </c>
      <c r="F367" s="182"/>
      <c r="G367" s="183"/>
      <c r="M367" s="179" t="s">
        <v>365</v>
      </c>
      <c r="O367" s="170"/>
    </row>
    <row r="368" spans="1:15" ht="12.75">
      <c r="A368" s="178"/>
      <c r="B368" s="180"/>
      <c r="C368" s="229" t="s">
        <v>392</v>
      </c>
      <c r="D368" s="230"/>
      <c r="E368" s="181">
        <v>0.0106</v>
      </c>
      <c r="F368" s="182"/>
      <c r="G368" s="183"/>
      <c r="M368" s="179" t="s">
        <v>392</v>
      </c>
      <c r="O368" s="170"/>
    </row>
    <row r="369" spans="1:104" ht="12.75">
      <c r="A369" s="171">
        <v>66</v>
      </c>
      <c r="B369" s="172" t="s">
        <v>393</v>
      </c>
      <c r="C369" s="173" t="s">
        <v>394</v>
      </c>
      <c r="D369" s="174" t="s">
        <v>160</v>
      </c>
      <c r="E369" s="175">
        <v>0.9264</v>
      </c>
      <c r="F369" s="175">
        <v>0</v>
      </c>
      <c r="G369" s="176">
        <f>E369*F369</f>
        <v>0</v>
      </c>
      <c r="O369" s="170">
        <v>2</v>
      </c>
      <c r="AA369" s="146">
        <v>3</v>
      </c>
      <c r="AB369" s="146">
        <v>7</v>
      </c>
      <c r="AC369" s="146">
        <v>14587272</v>
      </c>
      <c r="AZ369" s="146">
        <v>2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7">
        <v>3</v>
      </c>
      <c r="CB369" s="177">
        <v>7</v>
      </c>
      <c r="CZ369" s="146">
        <v>1</v>
      </c>
    </row>
    <row r="370" spans="1:15" ht="12.75">
      <c r="A370" s="178"/>
      <c r="B370" s="180"/>
      <c r="C370" s="229" t="s">
        <v>177</v>
      </c>
      <c r="D370" s="230"/>
      <c r="E370" s="181">
        <v>0</v>
      </c>
      <c r="F370" s="182"/>
      <c r="G370" s="183"/>
      <c r="M370" s="179" t="s">
        <v>177</v>
      </c>
      <c r="O370" s="170"/>
    </row>
    <row r="371" spans="1:15" ht="12.75">
      <c r="A371" s="178"/>
      <c r="B371" s="180"/>
      <c r="C371" s="229" t="s">
        <v>359</v>
      </c>
      <c r="D371" s="230"/>
      <c r="E371" s="181">
        <v>0</v>
      </c>
      <c r="F371" s="182"/>
      <c r="G371" s="183"/>
      <c r="M371" s="179" t="s">
        <v>359</v>
      </c>
      <c r="O371" s="170"/>
    </row>
    <row r="372" spans="1:15" ht="12.75">
      <c r="A372" s="178"/>
      <c r="B372" s="180"/>
      <c r="C372" s="229" t="s">
        <v>395</v>
      </c>
      <c r="D372" s="230"/>
      <c r="E372" s="181">
        <v>0.4662</v>
      </c>
      <c r="F372" s="182"/>
      <c r="G372" s="183"/>
      <c r="M372" s="179" t="s">
        <v>395</v>
      </c>
      <c r="O372" s="170"/>
    </row>
    <row r="373" spans="1:15" ht="12.75">
      <c r="A373" s="178"/>
      <c r="B373" s="180"/>
      <c r="C373" s="229" t="s">
        <v>179</v>
      </c>
      <c r="D373" s="230"/>
      <c r="E373" s="181">
        <v>0</v>
      </c>
      <c r="F373" s="182"/>
      <c r="G373" s="183"/>
      <c r="M373" s="179" t="s">
        <v>179</v>
      </c>
      <c r="O373" s="170"/>
    </row>
    <row r="374" spans="1:15" ht="12.75">
      <c r="A374" s="178"/>
      <c r="B374" s="180"/>
      <c r="C374" s="229" t="s">
        <v>359</v>
      </c>
      <c r="D374" s="230"/>
      <c r="E374" s="181">
        <v>0</v>
      </c>
      <c r="F374" s="182"/>
      <c r="G374" s="183"/>
      <c r="M374" s="179" t="s">
        <v>359</v>
      </c>
      <c r="O374" s="170"/>
    </row>
    <row r="375" spans="1:15" ht="12.75">
      <c r="A375" s="178"/>
      <c r="B375" s="180"/>
      <c r="C375" s="229" t="s">
        <v>396</v>
      </c>
      <c r="D375" s="230"/>
      <c r="E375" s="181">
        <v>0.2709</v>
      </c>
      <c r="F375" s="182"/>
      <c r="G375" s="183"/>
      <c r="M375" s="179" t="s">
        <v>396</v>
      </c>
      <c r="O375" s="170"/>
    </row>
    <row r="376" spans="1:15" ht="12.75">
      <c r="A376" s="178"/>
      <c r="B376" s="180"/>
      <c r="C376" s="229" t="s">
        <v>181</v>
      </c>
      <c r="D376" s="230"/>
      <c r="E376" s="181">
        <v>0</v>
      </c>
      <c r="F376" s="182"/>
      <c r="G376" s="183"/>
      <c r="M376" s="179" t="s">
        <v>181</v>
      </c>
      <c r="O376" s="170"/>
    </row>
    <row r="377" spans="1:15" ht="12.75">
      <c r="A377" s="178"/>
      <c r="B377" s="180"/>
      <c r="C377" s="229" t="s">
        <v>359</v>
      </c>
      <c r="D377" s="230"/>
      <c r="E377" s="181">
        <v>0</v>
      </c>
      <c r="F377" s="182"/>
      <c r="G377" s="183"/>
      <c r="M377" s="179" t="s">
        <v>359</v>
      </c>
      <c r="O377" s="170"/>
    </row>
    <row r="378" spans="1:15" ht="12.75">
      <c r="A378" s="178"/>
      <c r="B378" s="180"/>
      <c r="C378" s="229" t="s">
        <v>397</v>
      </c>
      <c r="D378" s="230"/>
      <c r="E378" s="181">
        <v>0.1893</v>
      </c>
      <c r="F378" s="182"/>
      <c r="G378" s="183"/>
      <c r="M378" s="179" t="s">
        <v>397</v>
      </c>
      <c r="O378" s="170"/>
    </row>
    <row r="379" spans="1:104" ht="12.75">
      <c r="A379" s="171">
        <v>67</v>
      </c>
      <c r="B379" s="172" t="s">
        <v>398</v>
      </c>
      <c r="C379" s="173" t="s">
        <v>399</v>
      </c>
      <c r="D379" s="174" t="s">
        <v>62</v>
      </c>
      <c r="E379" s="175"/>
      <c r="F379" s="175">
        <v>0</v>
      </c>
      <c r="G379" s="176">
        <f>E379*F379</f>
        <v>0</v>
      </c>
      <c r="O379" s="170">
        <v>2</v>
      </c>
      <c r="AA379" s="146">
        <v>7</v>
      </c>
      <c r="AB379" s="146">
        <v>1002</v>
      </c>
      <c r="AC379" s="146">
        <v>5</v>
      </c>
      <c r="AZ379" s="146">
        <v>2</v>
      </c>
      <c r="BA379" s="146">
        <f>IF(AZ379=1,G379,0)</f>
        <v>0</v>
      </c>
      <c r="BB379" s="146">
        <f>IF(AZ379=2,G379,0)</f>
        <v>0</v>
      </c>
      <c r="BC379" s="146">
        <f>IF(AZ379=3,G379,0)</f>
        <v>0</v>
      </c>
      <c r="BD379" s="146">
        <f>IF(AZ379=4,G379,0)</f>
        <v>0</v>
      </c>
      <c r="BE379" s="146">
        <f>IF(AZ379=5,G379,0)</f>
        <v>0</v>
      </c>
      <c r="CA379" s="177">
        <v>7</v>
      </c>
      <c r="CB379" s="177">
        <v>1002</v>
      </c>
      <c r="CZ379" s="146">
        <v>0</v>
      </c>
    </row>
    <row r="380" spans="1:57" ht="12.75">
      <c r="A380" s="184"/>
      <c r="B380" s="185" t="s">
        <v>76</v>
      </c>
      <c r="C380" s="186" t="str">
        <f>CONCATENATE(B293," ",C293)</f>
        <v>767 Konstrukce zámečnické</v>
      </c>
      <c r="D380" s="187"/>
      <c r="E380" s="188"/>
      <c r="F380" s="189"/>
      <c r="G380" s="190">
        <f>SUM(G293:G379)</f>
        <v>0</v>
      </c>
      <c r="O380" s="170">
        <v>4</v>
      </c>
      <c r="BA380" s="191">
        <f>SUM(BA293:BA379)</f>
        <v>0</v>
      </c>
      <c r="BB380" s="191">
        <f>SUM(BB293:BB379)</f>
        <v>0</v>
      </c>
      <c r="BC380" s="191">
        <f>SUM(BC293:BC379)</f>
        <v>0</v>
      </c>
      <c r="BD380" s="191">
        <f>SUM(BD293:BD379)</f>
        <v>0</v>
      </c>
      <c r="BE380" s="191">
        <f>SUM(BE293:BE379)</f>
        <v>0</v>
      </c>
    </row>
    <row r="381" spans="1:15" ht="12.75">
      <c r="A381" s="163" t="s">
        <v>73</v>
      </c>
      <c r="B381" s="164" t="s">
        <v>400</v>
      </c>
      <c r="C381" s="165" t="s">
        <v>401</v>
      </c>
      <c r="D381" s="166"/>
      <c r="E381" s="167"/>
      <c r="F381" s="167"/>
      <c r="G381" s="168"/>
      <c r="H381" s="169"/>
      <c r="I381" s="169"/>
      <c r="O381" s="170">
        <v>1</v>
      </c>
    </row>
    <row r="382" spans="1:104" ht="22.5">
      <c r="A382" s="171">
        <v>68</v>
      </c>
      <c r="B382" s="172" t="s">
        <v>402</v>
      </c>
      <c r="C382" s="173" t="s">
        <v>403</v>
      </c>
      <c r="D382" s="174" t="s">
        <v>82</v>
      </c>
      <c r="E382" s="175">
        <v>49.4387</v>
      </c>
      <c r="F382" s="175">
        <v>0</v>
      </c>
      <c r="G382" s="176">
        <f>E382*F382</f>
        <v>0</v>
      </c>
      <c r="O382" s="170">
        <v>2</v>
      </c>
      <c r="AA382" s="146">
        <v>2</v>
      </c>
      <c r="AB382" s="146">
        <v>7</v>
      </c>
      <c r="AC382" s="146">
        <v>7</v>
      </c>
      <c r="AZ382" s="146">
        <v>2</v>
      </c>
      <c r="BA382" s="146">
        <f>IF(AZ382=1,G382,0)</f>
        <v>0</v>
      </c>
      <c r="BB382" s="146">
        <f>IF(AZ382=2,G382,0)</f>
        <v>0</v>
      </c>
      <c r="BC382" s="146">
        <f>IF(AZ382=3,G382,0)</f>
        <v>0</v>
      </c>
      <c r="BD382" s="146">
        <f>IF(AZ382=4,G382,0)</f>
        <v>0</v>
      </c>
      <c r="BE382" s="146">
        <f>IF(AZ382=5,G382,0)</f>
        <v>0</v>
      </c>
      <c r="CA382" s="177">
        <v>2</v>
      </c>
      <c r="CB382" s="177">
        <v>7</v>
      </c>
      <c r="CZ382" s="146">
        <v>1E-05</v>
      </c>
    </row>
    <row r="383" spans="1:15" ht="12.75">
      <c r="A383" s="178"/>
      <c r="B383" s="180"/>
      <c r="C383" s="229" t="s">
        <v>404</v>
      </c>
      <c r="D383" s="230"/>
      <c r="E383" s="181">
        <v>0</v>
      </c>
      <c r="F383" s="182"/>
      <c r="G383" s="183"/>
      <c r="M383" s="179" t="s">
        <v>404</v>
      </c>
      <c r="O383" s="170"/>
    </row>
    <row r="384" spans="1:15" ht="12.75">
      <c r="A384" s="178"/>
      <c r="B384" s="180"/>
      <c r="C384" s="229" t="s">
        <v>405</v>
      </c>
      <c r="D384" s="230"/>
      <c r="E384" s="181">
        <v>6.5056</v>
      </c>
      <c r="F384" s="182"/>
      <c r="G384" s="183"/>
      <c r="M384" s="179" t="s">
        <v>405</v>
      </c>
      <c r="O384" s="170"/>
    </row>
    <row r="385" spans="1:15" ht="12.75">
      <c r="A385" s="178"/>
      <c r="B385" s="180"/>
      <c r="C385" s="229" t="s">
        <v>406</v>
      </c>
      <c r="D385" s="230"/>
      <c r="E385" s="181">
        <v>21.9433</v>
      </c>
      <c r="F385" s="182"/>
      <c r="G385" s="183"/>
      <c r="M385" s="179" t="s">
        <v>406</v>
      </c>
      <c r="O385" s="170"/>
    </row>
    <row r="386" spans="1:15" ht="12.75">
      <c r="A386" s="178"/>
      <c r="B386" s="180"/>
      <c r="C386" s="229" t="s">
        <v>407</v>
      </c>
      <c r="D386" s="230"/>
      <c r="E386" s="181">
        <v>20.9898</v>
      </c>
      <c r="F386" s="182"/>
      <c r="G386" s="183"/>
      <c r="M386" s="179" t="s">
        <v>407</v>
      </c>
      <c r="O386" s="170"/>
    </row>
    <row r="387" spans="1:104" ht="22.5">
      <c r="A387" s="171">
        <v>69</v>
      </c>
      <c r="B387" s="172" t="s">
        <v>408</v>
      </c>
      <c r="C387" s="173" t="s">
        <v>409</v>
      </c>
      <c r="D387" s="174" t="s">
        <v>82</v>
      </c>
      <c r="E387" s="175">
        <v>49.4387</v>
      </c>
      <c r="F387" s="175">
        <v>0</v>
      </c>
      <c r="G387" s="176">
        <f>E387*F387</f>
        <v>0</v>
      </c>
      <c r="O387" s="170">
        <v>2</v>
      </c>
      <c r="AA387" s="146">
        <v>2</v>
      </c>
      <c r="AB387" s="146">
        <v>7</v>
      </c>
      <c r="AC387" s="146">
        <v>7</v>
      </c>
      <c r="AZ387" s="146">
        <v>2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7">
        <v>2</v>
      </c>
      <c r="CB387" s="177">
        <v>7</v>
      </c>
      <c r="CZ387" s="146">
        <v>0.00061</v>
      </c>
    </row>
    <row r="388" spans="1:57" ht="12.75">
      <c r="A388" s="184"/>
      <c r="B388" s="185" t="s">
        <v>76</v>
      </c>
      <c r="C388" s="186" t="str">
        <f>CONCATENATE(B381," ",C381)</f>
        <v>783 Nátěry</v>
      </c>
      <c r="D388" s="187"/>
      <c r="E388" s="188"/>
      <c r="F388" s="189"/>
      <c r="G388" s="190">
        <f>SUM(G381:G387)</f>
        <v>0</v>
      </c>
      <c r="O388" s="170">
        <v>4</v>
      </c>
      <c r="BA388" s="191">
        <f>SUM(BA381:BA387)</f>
        <v>0</v>
      </c>
      <c r="BB388" s="191">
        <f>SUM(BB381:BB387)</f>
        <v>0</v>
      </c>
      <c r="BC388" s="191">
        <f>SUM(BC381:BC387)</f>
        <v>0</v>
      </c>
      <c r="BD388" s="191">
        <f>SUM(BD381:BD387)</f>
        <v>0</v>
      </c>
      <c r="BE388" s="191">
        <f>SUM(BE381:BE387)</f>
        <v>0</v>
      </c>
    </row>
    <row r="389" spans="1:15" ht="12.75">
      <c r="A389" s="163" t="s">
        <v>73</v>
      </c>
      <c r="B389" s="164" t="s">
        <v>410</v>
      </c>
      <c r="C389" s="165" t="s">
        <v>411</v>
      </c>
      <c r="D389" s="166"/>
      <c r="E389" s="167"/>
      <c r="F389" s="167"/>
      <c r="G389" s="168"/>
      <c r="H389" s="169"/>
      <c r="I389" s="169"/>
      <c r="O389" s="170">
        <v>1</v>
      </c>
    </row>
    <row r="390" spans="1:104" ht="22.5">
      <c r="A390" s="171">
        <v>70</v>
      </c>
      <c r="B390" s="172" t="s">
        <v>412</v>
      </c>
      <c r="C390" s="173" t="s">
        <v>413</v>
      </c>
      <c r="D390" s="174" t="s">
        <v>185</v>
      </c>
      <c r="E390" s="175">
        <v>30</v>
      </c>
      <c r="F390" s="175">
        <v>0</v>
      </c>
      <c r="G390" s="176">
        <f>E390*F390</f>
        <v>0</v>
      </c>
      <c r="O390" s="170">
        <v>2</v>
      </c>
      <c r="AA390" s="146">
        <v>1</v>
      </c>
      <c r="AB390" s="146">
        <v>9</v>
      </c>
      <c r="AC390" s="146">
        <v>9</v>
      </c>
      <c r="AZ390" s="146">
        <v>4</v>
      </c>
      <c r="BA390" s="146">
        <f>IF(AZ390=1,G390,0)</f>
        <v>0</v>
      </c>
      <c r="BB390" s="146">
        <f>IF(AZ390=2,G390,0)</f>
        <v>0</v>
      </c>
      <c r="BC390" s="146">
        <f>IF(AZ390=3,G390,0)</f>
        <v>0</v>
      </c>
      <c r="BD390" s="146">
        <f>IF(AZ390=4,G390,0)</f>
        <v>0</v>
      </c>
      <c r="BE390" s="146">
        <f>IF(AZ390=5,G390,0)</f>
        <v>0</v>
      </c>
      <c r="CA390" s="177">
        <v>1</v>
      </c>
      <c r="CB390" s="177">
        <v>9</v>
      </c>
      <c r="CZ390" s="146">
        <v>0.00017</v>
      </c>
    </row>
    <row r="391" spans="1:15" ht="12.75">
      <c r="A391" s="178"/>
      <c r="B391" s="180"/>
      <c r="C391" s="229" t="s">
        <v>414</v>
      </c>
      <c r="D391" s="230"/>
      <c r="E391" s="181">
        <v>0</v>
      </c>
      <c r="F391" s="182"/>
      <c r="G391" s="183"/>
      <c r="M391" s="179" t="s">
        <v>414</v>
      </c>
      <c r="O391" s="170"/>
    </row>
    <row r="392" spans="1:15" ht="12.75">
      <c r="A392" s="178"/>
      <c r="B392" s="180"/>
      <c r="C392" s="229" t="s">
        <v>415</v>
      </c>
      <c r="D392" s="230"/>
      <c r="E392" s="181">
        <v>30</v>
      </c>
      <c r="F392" s="182"/>
      <c r="G392" s="183"/>
      <c r="M392" s="179">
        <v>30</v>
      </c>
      <c r="O392" s="170"/>
    </row>
    <row r="393" spans="1:104" ht="22.5">
      <c r="A393" s="171">
        <v>71</v>
      </c>
      <c r="B393" s="172" t="s">
        <v>416</v>
      </c>
      <c r="C393" s="173" t="s">
        <v>417</v>
      </c>
      <c r="D393" s="174" t="s">
        <v>212</v>
      </c>
      <c r="E393" s="175">
        <v>1</v>
      </c>
      <c r="F393" s="175">
        <v>0</v>
      </c>
      <c r="G393" s="176">
        <f>E393*F393</f>
        <v>0</v>
      </c>
      <c r="O393" s="170">
        <v>2</v>
      </c>
      <c r="AA393" s="146">
        <v>12</v>
      </c>
      <c r="AB393" s="146">
        <v>0</v>
      </c>
      <c r="AC393" s="146">
        <v>60</v>
      </c>
      <c r="AZ393" s="146">
        <v>4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7">
        <v>12</v>
      </c>
      <c r="CB393" s="177">
        <v>0</v>
      </c>
      <c r="CZ393" s="146">
        <v>0</v>
      </c>
    </row>
    <row r="394" spans="1:104" ht="22.5">
      <c r="A394" s="171">
        <v>72</v>
      </c>
      <c r="B394" s="172" t="s">
        <v>418</v>
      </c>
      <c r="C394" s="173" t="s">
        <v>419</v>
      </c>
      <c r="D394" s="174" t="s">
        <v>212</v>
      </c>
      <c r="E394" s="175">
        <v>1</v>
      </c>
      <c r="F394" s="175">
        <v>0</v>
      </c>
      <c r="G394" s="176">
        <f>E394*F394</f>
        <v>0</v>
      </c>
      <c r="O394" s="170">
        <v>2</v>
      </c>
      <c r="AA394" s="146">
        <v>12</v>
      </c>
      <c r="AB394" s="146">
        <v>0</v>
      </c>
      <c r="AC394" s="146">
        <v>85</v>
      </c>
      <c r="AZ394" s="146">
        <v>4</v>
      </c>
      <c r="BA394" s="146">
        <f>IF(AZ394=1,G394,0)</f>
        <v>0</v>
      </c>
      <c r="BB394" s="146">
        <f>IF(AZ394=2,G394,0)</f>
        <v>0</v>
      </c>
      <c r="BC394" s="146">
        <f>IF(AZ394=3,G394,0)</f>
        <v>0</v>
      </c>
      <c r="BD394" s="146">
        <f>IF(AZ394=4,G394,0)</f>
        <v>0</v>
      </c>
      <c r="BE394" s="146">
        <f>IF(AZ394=5,G394,0)</f>
        <v>0</v>
      </c>
      <c r="CA394" s="177">
        <v>12</v>
      </c>
      <c r="CB394" s="177">
        <v>0</v>
      </c>
      <c r="CZ394" s="146">
        <v>0</v>
      </c>
    </row>
    <row r="395" spans="1:104" ht="22.5">
      <c r="A395" s="171">
        <v>73</v>
      </c>
      <c r="B395" s="172" t="s">
        <v>420</v>
      </c>
      <c r="C395" s="173" t="s">
        <v>421</v>
      </c>
      <c r="D395" s="174" t="s">
        <v>212</v>
      </c>
      <c r="E395" s="175">
        <v>1</v>
      </c>
      <c r="F395" s="175">
        <v>0</v>
      </c>
      <c r="G395" s="176">
        <f>E395*F395</f>
        <v>0</v>
      </c>
      <c r="O395" s="170">
        <v>2</v>
      </c>
      <c r="AA395" s="146">
        <v>12</v>
      </c>
      <c r="AB395" s="146">
        <v>0</v>
      </c>
      <c r="AC395" s="146">
        <v>86</v>
      </c>
      <c r="AZ395" s="146">
        <v>4</v>
      </c>
      <c r="BA395" s="146">
        <f>IF(AZ395=1,G395,0)</f>
        <v>0</v>
      </c>
      <c r="BB395" s="146">
        <f>IF(AZ395=2,G395,0)</f>
        <v>0</v>
      </c>
      <c r="BC395" s="146">
        <f>IF(AZ395=3,G395,0)</f>
        <v>0</v>
      </c>
      <c r="BD395" s="146">
        <f>IF(AZ395=4,G395,0)</f>
        <v>0</v>
      </c>
      <c r="BE395" s="146">
        <f>IF(AZ395=5,G395,0)</f>
        <v>0</v>
      </c>
      <c r="CA395" s="177">
        <v>12</v>
      </c>
      <c r="CB395" s="177">
        <v>0</v>
      </c>
      <c r="CZ395" s="146">
        <v>0</v>
      </c>
    </row>
    <row r="396" spans="1:104" ht="22.5">
      <c r="A396" s="171">
        <v>74</v>
      </c>
      <c r="B396" s="172" t="s">
        <v>422</v>
      </c>
      <c r="C396" s="173" t="s">
        <v>423</v>
      </c>
      <c r="D396" s="174" t="s">
        <v>141</v>
      </c>
      <c r="E396" s="175">
        <v>15</v>
      </c>
      <c r="F396" s="175">
        <v>0</v>
      </c>
      <c r="G396" s="176">
        <f>E396*F396</f>
        <v>0</v>
      </c>
      <c r="O396" s="170">
        <v>2</v>
      </c>
      <c r="AA396" s="146">
        <v>12</v>
      </c>
      <c r="AB396" s="146">
        <v>0</v>
      </c>
      <c r="AC396" s="146">
        <v>87</v>
      </c>
      <c r="AZ396" s="146">
        <v>4</v>
      </c>
      <c r="BA396" s="146">
        <f>IF(AZ396=1,G396,0)</f>
        <v>0</v>
      </c>
      <c r="BB396" s="146">
        <f>IF(AZ396=2,G396,0)</f>
        <v>0</v>
      </c>
      <c r="BC396" s="146">
        <f>IF(AZ396=3,G396,0)</f>
        <v>0</v>
      </c>
      <c r="BD396" s="146">
        <f>IF(AZ396=4,G396,0)</f>
        <v>0</v>
      </c>
      <c r="BE396" s="146">
        <f>IF(AZ396=5,G396,0)</f>
        <v>0</v>
      </c>
      <c r="CA396" s="177">
        <v>12</v>
      </c>
      <c r="CB396" s="177">
        <v>0</v>
      </c>
      <c r="CZ396" s="146">
        <v>0</v>
      </c>
    </row>
    <row r="397" spans="1:104" ht="22.5">
      <c r="A397" s="171">
        <v>75</v>
      </c>
      <c r="B397" s="172" t="s">
        <v>424</v>
      </c>
      <c r="C397" s="173" t="s">
        <v>425</v>
      </c>
      <c r="D397" s="174" t="s">
        <v>212</v>
      </c>
      <c r="E397" s="175">
        <v>1</v>
      </c>
      <c r="F397" s="175">
        <v>0</v>
      </c>
      <c r="G397" s="176">
        <f>E397*F397</f>
        <v>0</v>
      </c>
      <c r="O397" s="170">
        <v>2</v>
      </c>
      <c r="AA397" s="146">
        <v>12</v>
      </c>
      <c r="AB397" s="146">
        <v>0</v>
      </c>
      <c r="AC397" s="146">
        <v>88</v>
      </c>
      <c r="AZ397" s="146">
        <v>4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7">
        <v>12</v>
      </c>
      <c r="CB397" s="177">
        <v>0</v>
      </c>
      <c r="CZ397" s="146">
        <v>0</v>
      </c>
    </row>
    <row r="398" spans="1:57" ht="12.75">
      <c r="A398" s="184"/>
      <c r="B398" s="185" t="s">
        <v>76</v>
      </c>
      <c r="C398" s="186" t="str">
        <f>CONCATENATE(B389," ",C389)</f>
        <v>M21 Elektromontáže</v>
      </c>
      <c r="D398" s="187"/>
      <c r="E398" s="188"/>
      <c r="F398" s="189"/>
      <c r="G398" s="190">
        <f>SUM(G389:G397)</f>
        <v>0</v>
      </c>
      <c r="O398" s="170">
        <v>4</v>
      </c>
      <c r="BA398" s="191">
        <f>SUM(BA389:BA397)</f>
        <v>0</v>
      </c>
      <c r="BB398" s="191">
        <f>SUM(BB389:BB397)</f>
        <v>0</v>
      </c>
      <c r="BC398" s="191">
        <f>SUM(BC389:BC397)</f>
        <v>0</v>
      </c>
      <c r="BD398" s="191">
        <f>SUM(BD389:BD397)</f>
        <v>0</v>
      </c>
      <c r="BE398" s="191">
        <f>SUM(BE389:BE397)</f>
        <v>0</v>
      </c>
    </row>
    <row r="399" spans="1:15" ht="12.75">
      <c r="A399" s="163" t="s">
        <v>73</v>
      </c>
      <c r="B399" s="164" t="s">
        <v>426</v>
      </c>
      <c r="C399" s="165" t="s">
        <v>427</v>
      </c>
      <c r="D399" s="166"/>
      <c r="E399" s="167"/>
      <c r="F399" s="167"/>
      <c r="G399" s="168"/>
      <c r="H399" s="169"/>
      <c r="I399" s="169"/>
      <c r="O399" s="170">
        <v>1</v>
      </c>
    </row>
    <row r="400" spans="1:104" ht="12.75">
      <c r="A400" s="171">
        <v>76</v>
      </c>
      <c r="B400" s="172" t="s">
        <v>428</v>
      </c>
      <c r="C400" s="173" t="s">
        <v>429</v>
      </c>
      <c r="D400" s="174" t="s">
        <v>185</v>
      </c>
      <c r="E400" s="175">
        <v>40</v>
      </c>
      <c r="F400" s="175">
        <v>0</v>
      </c>
      <c r="G400" s="176">
        <f aca="true" t="shared" si="0" ref="G400:G406">E400*F400</f>
        <v>0</v>
      </c>
      <c r="O400" s="170">
        <v>2</v>
      </c>
      <c r="AA400" s="146">
        <v>1</v>
      </c>
      <c r="AB400" s="146">
        <v>9</v>
      </c>
      <c r="AC400" s="146">
        <v>9</v>
      </c>
      <c r="AZ400" s="146">
        <v>4</v>
      </c>
      <c r="BA400" s="146">
        <f aca="true" t="shared" si="1" ref="BA400:BA406">IF(AZ400=1,G400,0)</f>
        <v>0</v>
      </c>
      <c r="BB400" s="146">
        <f aca="true" t="shared" si="2" ref="BB400:BB406">IF(AZ400=2,G400,0)</f>
        <v>0</v>
      </c>
      <c r="BC400" s="146">
        <f aca="true" t="shared" si="3" ref="BC400:BC406">IF(AZ400=3,G400,0)</f>
        <v>0</v>
      </c>
      <c r="BD400" s="146">
        <f aca="true" t="shared" si="4" ref="BD400:BD406">IF(AZ400=4,G400,0)</f>
        <v>0</v>
      </c>
      <c r="BE400" s="146">
        <f aca="true" t="shared" si="5" ref="BE400:BE406">IF(AZ400=5,G400,0)</f>
        <v>0</v>
      </c>
      <c r="CA400" s="177">
        <v>1</v>
      </c>
      <c r="CB400" s="177">
        <v>9</v>
      </c>
      <c r="CZ400" s="146">
        <v>0</v>
      </c>
    </row>
    <row r="401" spans="1:104" ht="12.75">
      <c r="A401" s="171">
        <v>77</v>
      </c>
      <c r="B401" s="172" t="s">
        <v>430</v>
      </c>
      <c r="C401" s="173" t="s">
        <v>431</v>
      </c>
      <c r="D401" s="174" t="s">
        <v>185</v>
      </c>
      <c r="E401" s="175">
        <v>10</v>
      </c>
      <c r="F401" s="175">
        <v>0</v>
      </c>
      <c r="G401" s="176">
        <f t="shared" si="0"/>
        <v>0</v>
      </c>
      <c r="O401" s="170">
        <v>2</v>
      </c>
      <c r="AA401" s="146">
        <v>1</v>
      </c>
      <c r="AB401" s="146">
        <v>9</v>
      </c>
      <c r="AC401" s="146">
        <v>9</v>
      </c>
      <c r="AZ401" s="146">
        <v>4</v>
      </c>
      <c r="BA401" s="146">
        <f t="shared" si="1"/>
        <v>0</v>
      </c>
      <c r="BB401" s="146">
        <f t="shared" si="2"/>
        <v>0</v>
      </c>
      <c r="BC401" s="146">
        <f t="shared" si="3"/>
        <v>0</v>
      </c>
      <c r="BD401" s="146">
        <f t="shared" si="4"/>
        <v>0</v>
      </c>
      <c r="BE401" s="146">
        <f t="shared" si="5"/>
        <v>0</v>
      </c>
      <c r="CA401" s="177">
        <v>1</v>
      </c>
      <c r="CB401" s="177">
        <v>9</v>
      </c>
      <c r="CZ401" s="146">
        <v>0</v>
      </c>
    </row>
    <row r="402" spans="1:104" ht="12.75">
      <c r="A402" s="171">
        <v>78</v>
      </c>
      <c r="B402" s="172" t="s">
        <v>432</v>
      </c>
      <c r="C402" s="173" t="s">
        <v>433</v>
      </c>
      <c r="D402" s="174" t="s">
        <v>185</v>
      </c>
      <c r="E402" s="175">
        <v>40</v>
      </c>
      <c r="F402" s="175">
        <v>0</v>
      </c>
      <c r="G402" s="176">
        <f t="shared" si="0"/>
        <v>0</v>
      </c>
      <c r="O402" s="170">
        <v>2</v>
      </c>
      <c r="AA402" s="146">
        <v>1</v>
      </c>
      <c r="AB402" s="146">
        <v>9</v>
      </c>
      <c r="AC402" s="146">
        <v>9</v>
      </c>
      <c r="AZ402" s="146">
        <v>4</v>
      </c>
      <c r="BA402" s="146">
        <f t="shared" si="1"/>
        <v>0</v>
      </c>
      <c r="BB402" s="146">
        <f t="shared" si="2"/>
        <v>0</v>
      </c>
      <c r="BC402" s="146">
        <f t="shared" si="3"/>
        <v>0</v>
      </c>
      <c r="BD402" s="146">
        <f t="shared" si="4"/>
        <v>0</v>
      </c>
      <c r="BE402" s="146">
        <f t="shared" si="5"/>
        <v>0</v>
      </c>
      <c r="CA402" s="177">
        <v>1</v>
      </c>
      <c r="CB402" s="177">
        <v>9</v>
      </c>
      <c r="CZ402" s="146">
        <v>0</v>
      </c>
    </row>
    <row r="403" spans="1:104" ht="12.75">
      <c r="A403" s="171">
        <v>79</v>
      </c>
      <c r="B403" s="172" t="s">
        <v>434</v>
      </c>
      <c r="C403" s="173" t="s">
        <v>435</v>
      </c>
      <c r="D403" s="174" t="s">
        <v>141</v>
      </c>
      <c r="E403" s="175">
        <v>1</v>
      </c>
      <c r="F403" s="175">
        <v>0</v>
      </c>
      <c r="G403" s="176">
        <f t="shared" si="0"/>
        <v>0</v>
      </c>
      <c r="O403" s="170">
        <v>2</v>
      </c>
      <c r="AA403" s="146">
        <v>1</v>
      </c>
      <c r="AB403" s="146">
        <v>9</v>
      </c>
      <c r="AC403" s="146">
        <v>9</v>
      </c>
      <c r="AZ403" s="146">
        <v>4</v>
      </c>
      <c r="BA403" s="146">
        <f t="shared" si="1"/>
        <v>0</v>
      </c>
      <c r="BB403" s="146">
        <f t="shared" si="2"/>
        <v>0</v>
      </c>
      <c r="BC403" s="146">
        <f t="shared" si="3"/>
        <v>0</v>
      </c>
      <c r="BD403" s="146">
        <f t="shared" si="4"/>
        <v>0</v>
      </c>
      <c r="BE403" s="146">
        <f t="shared" si="5"/>
        <v>0</v>
      </c>
      <c r="CA403" s="177">
        <v>1</v>
      </c>
      <c r="CB403" s="177">
        <v>9</v>
      </c>
      <c r="CZ403" s="146">
        <v>0</v>
      </c>
    </row>
    <row r="404" spans="1:104" ht="12.75">
      <c r="A404" s="171">
        <v>80</v>
      </c>
      <c r="B404" s="172" t="s">
        <v>436</v>
      </c>
      <c r="C404" s="173" t="s">
        <v>437</v>
      </c>
      <c r="D404" s="174" t="s">
        <v>185</v>
      </c>
      <c r="E404" s="175">
        <v>40</v>
      </c>
      <c r="F404" s="175">
        <v>0</v>
      </c>
      <c r="G404" s="176">
        <f t="shared" si="0"/>
        <v>0</v>
      </c>
      <c r="O404" s="170">
        <v>2</v>
      </c>
      <c r="AA404" s="146">
        <v>3</v>
      </c>
      <c r="AB404" s="146">
        <v>9</v>
      </c>
      <c r="AC404" s="146">
        <v>3457114700</v>
      </c>
      <c r="AZ404" s="146">
        <v>3</v>
      </c>
      <c r="BA404" s="146">
        <f t="shared" si="1"/>
        <v>0</v>
      </c>
      <c r="BB404" s="146">
        <f t="shared" si="2"/>
        <v>0</v>
      </c>
      <c r="BC404" s="146">
        <f t="shared" si="3"/>
        <v>0</v>
      </c>
      <c r="BD404" s="146">
        <f t="shared" si="4"/>
        <v>0</v>
      </c>
      <c r="BE404" s="146">
        <f t="shared" si="5"/>
        <v>0</v>
      </c>
      <c r="CA404" s="177">
        <v>3</v>
      </c>
      <c r="CB404" s="177">
        <v>9</v>
      </c>
      <c r="CZ404" s="146">
        <v>0.00019</v>
      </c>
    </row>
    <row r="405" spans="1:104" ht="12.75">
      <c r="A405" s="171">
        <v>81</v>
      </c>
      <c r="B405" s="172" t="s">
        <v>438</v>
      </c>
      <c r="C405" s="173" t="s">
        <v>439</v>
      </c>
      <c r="D405" s="174" t="s">
        <v>141</v>
      </c>
      <c r="E405" s="175">
        <v>1</v>
      </c>
      <c r="F405" s="175">
        <v>0</v>
      </c>
      <c r="G405" s="176">
        <f t="shared" si="0"/>
        <v>0</v>
      </c>
      <c r="O405" s="170">
        <v>2</v>
      </c>
      <c r="AA405" s="146">
        <v>3</v>
      </c>
      <c r="AB405" s="146">
        <v>9</v>
      </c>
      <c r="AC405" s="146">
        <v>38226871</v>
      </c>
      <c r="AZ405" s="146">
        <v>3</v>
      </c>
      <c r="BA405" s="146">
        <f t="shared" si="1"/>
        <v>0</v>
      </c>
      <c r="BB405" s="146">
        <f t="shared" si="2"/>
        <v>0</v>
      </c>
      <c r="BC405" s="146">
        <f t="shared" si="3"/>
        <v>0</v>
      </c>
      <c r="BD405" s="146">
        <f t="shared" si="4"/>
        <v>0</v>
      </c>
      <c r="BE405" s="146">
        <f t="shared" si="5"/>
        <v>0</v>
      </c>
      <c r="CA405" s="177">
        <v>3</v>
      </c>
      <c r="CB405" s="177">
        <v>9</v>
      </c>
      <c r="CZ405" s="146">
        <v>0.0004</v>
      </c>
    </row>
    <row r="406" spans="1:104" ht="12.75">
      <c r="A406" s="171">
        <v>82</v>
      </c>
      <c r="B406" s="172" t="s">
        <v>440</v>
      </c>
      <c r="C406" s="173" t="s">
        <v>441</v>
      </c>
      <c r="D406" s="174" t="s">
        <v>141</v>
      </c>
      <c r="E406" s="175">
        <v>1</v>
      </c>
      <c r="F406" s="175">
        <v>0</v>
      </c>
      <c r="G406" s="176">
        <f t="shared" si="0"/>
        <v>0</v>
      </c>
      <c r="O406" s="170">
        <v>2</v>
      </c>
      <c r="AA406" s="146">
        <v>3</v>
      </c>
      <c r="AB406" s="146">
        <v>9</v>
      </c>
      <c r="AC406" s="146">
        <v>38228390</v>
      </c>
      <c r="AZ406" s="146">
        <v>3</v>
      </c>
      <c r="BA406" s="146">
        <f t="shared" si="1"/>
        <v>0</v>
      </c>
      <c r="BB406" s="146">
        <f t="shared" si="2"/>
        <v>0</v>
      </c>
      <c r="BC406" s="146">
        <f t="shared" si="3"/>
        <v>0</v>
      </c>
      <c r="BD406" s="146">
        <f t="shared" si="4"/>
        <v>0</v>
      </c>
      <c r="BE406" s="146">
        <f t="shared" si="5"/>
        <v>0</v>
      </c>
      <c r="CA406" s="177">
        <v>3</v>
      </c>
      <c r="CB406" s="177">
        <v>9</v>
      </c>
      <c r="CZ406" s="146">
        <v>0.0004</v>
      </c>
    </row>
    <row r="407" spans="1:57" ht="12.75">
      <c r="A407" s="184"/>
      <c r="B407" s="185" t="s">
        <v>76</v>
      </c>
      <c r="C407" s="186" t="str">
        <f>CONCATENATE(B399," ",C399)</f>
        <v>M22 Montáž sdělovací a zabezp. techniky</v>
      </c>
      <c r="D407" s="187"/>
      <c r="E407" s="188"/>
      <c r="F407" s="189"/>
      <c r="G407" s="190">
        <f>SUM(G399:G406)</f>
        <v>0</v>
      </c>
      <c r="O407" s="170">
        <v>4</v>
      </c>
      <c r="BA407" s="191">
        <f>SUM(BA399:BA406)</f>
        <v>0</v>
      </c>
      <c r="BB407" s="191">
        <f>SUM(BB399:BB406)</f>
        <v>0</v>
      </c>
      <c r="BC407" s="191">
        <f>SUM(BC399:BC406)</f>
        <v>0</v>
      </c>
      <c r="BD407" s="191">
        <f>SUM(BD399:BD406)</f>
        <v>0</v>
      </c>
      <c r="BE407" s="191">
        <f>SUM(BE399:BE406)</f>
        <v>0</v>
      </c>
    </row>
    <row r="408" spans="1:15" ht="12.75">
      <c r="A408" s="163" t="s">
        <v>73</v>
      </c>
      <c r="B408" s="164" t="s">
        <v>442</v>
      </c>
      <c r="C408" s="165" t="s">
        <v>443</v>
      </c>
      <c r="D408" s="166"/>
      <c r="E408" s="167"/>
      <c r="F408" s="167"/>
      <c r="G408" s="168"/>
      <c r="H408" s="169"/>
      <c r="I408" s="169"/>
      <c r="O408" s="170">
        <v>1</v>
      </c>
    </row>
    <row r="409" spans="1:104" ht="12.75">
      <c r="A409" s="171">
        <v>83</v>
      </c>
      <c r="B409" s="172" t="s">
        <v>444</v>
      </c>
      <c r="C409" s="173" t="s">
        <v>445</v>
      </c>
      <c r="D409" s="174" t="s">
        <v>185</v>
      </c>
      <c r="E409" s="175">
        <v>30</v>
      </c>
      <c r="F409" s="175">
        <v>0</v>
      </c>
      <c r="G409" s="176">
        <f>E409*F409</f>
        <v>0</v>
      </c>
      <c r="O409" s="170">
        <v>2</v>
      </c>
      <c r="AA409" s="146">
        <v>1</v>
      </c>
      <c r="AB409" s="146">
        <v>9</v>
      </c>
      <c r="AC409" s="146">
        <v>9</v>
      </c>
      <c r="AZ409" s="146">
        <v>4</v>
      </c>
      <c r="BA409" s="146">
        <f>IF(AZ409=1,G409,0)</f>
        <v>0</v>
      </c>
      <c r="BB409" s="146">
        <f>IF(AZ409=2,G409,0)</f>
        <v>0</v>
      </c>
      <c r="BC409" s="146">
        <f>IF(AZ409=3,G409,0)</f>
        <v>0</v>
      </c>
      <c r="BD409" s="146">
        <f>IF(AZ409=4,G409,0)</f>
        <v>0</v>
      </c>
      <c r="BE409" s="146">
        <f>IF(AZ409=5,G409,0)</f>
        <v>0</v>
      </c>
      <c r="CA409" s="177">
        <v>1</v>
      </c>
      <c r="CB409" s="177">
        <v>9</v>
      </c>
      <c r="CZ409" s="146">
        <v>0</v>
      </c>
    </row>
    <row r="410" spans="1:104" ht="22.5">
      <c r="A410" s="171">
        <v>84</v>
      </c>
      <c r="B410" s="172" t="s">
        <v>446</v>
      </c>
      <c r="C410" s="173" t="s">
        <v>447</v>
      </c>
      <c r="D410" s="174" t="s">
        <v>185</v>
      </c>
      <c r="E410" s="175">
        <v>30</v>
      </c>
      <c r="F410" s="175">
        <v>0</v>
      </c>
      <c r="G410" s="176">
        <f>E410*F410</f>
        <v>0</v>
      </c>
      <c r="O410" s="170">
        <v>2</v>
      </c>
      <c r="AA410" s="146">
        <v>1</v>
      </c>
      <c r="AB410" s="146">
        <v>9</v>
      </c>
      <c r="AC410" s="146">
        <v>9</v>
      </c>
      <c r="AZ410" s="146">
        <v>4</v>
      </c>
      <c r="BA410" s="146">
        <f>IF(AZ410=1,G410,0)</f>
        <v>0</v>
      </c>
      <c r="BB410" s="146">
        <f>IF(AZ410=2,G410,0)</f>
        <v>0</v>
      </c>
      <c r="BC410" s="146">
        <f>IF(AZ410=3,G410,0)</f>
        <v>0</v>
      </c>
      <c r="BD410" s="146">
        <f>IF(AZ410=4,G410,0)</f>
        <v>0</v>
      </c>
      <c r="BE410" s="146">
        <f>IF(AZ410=5,G410,0)</f>
        <v>0</v>
      </c>
      <c r="CA410" s="177">
        <v>1</v>
      </c>
      <c r="CB410" s="177">
        <v>9</v>
      </c>
      <c r="CZ410" s="146">
        <v>0.07398</v>
      </c>
    </row>
    <row r="411" spans="1:104" ht="12.75">
      <c r="A411" s="171">
        <v>85</v>
      </c>
      <c r="B411" s="172" t="s">
        <v>448</v>
      </c>
      <c r="C411" s="173" t="s">
        <v>449</v>
      </c>
      <c r="D411" s="174" t="s">
        <v>185</v>
      </c>
      <c r="E411" s="175">
        <v>30</v>
      </c>
      <c r="F411" s="175">
        <v>0</v>
      </c>
      <c r="G411" s="176">
        <f>E411*F411</f>
        <v>0</v>
      </c>
      <c r="O411" s="170">
        <v>2</v>
      </c>
      <c r="AA411" s="146">
        <v>1</v>
      </c>
      <c r="AB411" s="146">
        <v>9</v>
      </c>
      <c r="AC411" s="146">
        <v>9</v>
      </c>
      <c r="AZ411" s="146">
        <v>4</v>
      </c>
      <c r="BA411" s="146">
        <f>IF(AZ411=1,G411,0)</f>
        <v>0</v>
      </c>
      <c r="BB411" s="146">
        <f>IF(AZ411=2,G411,0)</f>
        <v>0</v>
      </c>
      <c r="BC411" s="146">
        <f>IF(AZ411=3,G411,0)</f>
        <v>0</v>
      </c>
      <c r="BD411" s="146">
        <f>IF(AZ411=4,G411,0)</f>
        <v>0</v>
      </c>
      <c r="BE411" s="146">
        <f>IF(AZ411=5,G411,0)</f>
        <v>0</v>
      </c>
      <c r="CA411" s="177">
        <v>1</v>
      </c>
      <c r="CB411" s="177">
        <v>9</v>
      </c>
      <c r="CZ411" s="146">
        <v>0</v>
      </c>
    </row>
    <row r="412" spans="1:57" ht="12.75">
      <c r="A412" s="184"/>
      <c r="B412" s="185" t="s">
        <v>76</v>
      </c>
      <c r="C412" s="186" t="str">
        <f>CONCATENATE(B408," ",C408)</f>
        <v>M46 Zemní práce při montážích</v>
      </c>
      <c r="D412" s="187"/>
      <c r="E412" s="188"/>
      <c r="F412" s="189"/>
      <c r="G412" s="190">
        <f>SUM(G408:G411)</f>
        <v>0</v>
      </c>
      <c r="O412" s="170">
        <v>4</v>
      </c>
      <c r="BA412" s="191">
        <f>SUM(BA408:BA411)</f>
        <v>0</v>
      </c>
      <c r="BB412" s="191">
        <f>SUM(BB408:BB411)</f>
        <v>0</v>
      </c>
      <c r="BC412" s="191">
        <f>SUM(BC408:BC411)</f>
        <v>0</v>
      </c>
      <c r="BD412" s="191">
        <f>SUM(BD408:BD411)</f>
        <v>0</v>
      </c>
      <c r="BE412" s="191">
        <f>SUM(BE408:BE411)</f>
        <v>0</v>
      </c>
    </row>
    <row r="413" spans="1:15" ht="12.75">
      <c r="A413" s="163" t="s">
        <v>73</v>
      </c>
      <c r="B413" s="164" t="s">
        <v>450</v>
      </c>
      <c r="C413" s="165" t="s">
        <v>451</v>
      </c>
      <c r="D413" s="166"/>
      <c r="E413" s="167"/>
      <c r="F413" s="167"/>
      <c r="G413" s="168"/>
      <c r="H413" s="169"/>
      <c r="I413" s="169"/>
      <c r="O413" s="170">
        <v>1</v>
      </c>
    </row>
    <row r="414" spans="1:104" ht="12.75">
      <c r="A414" s="171">
        <v>86</v>
      </c>
      <c r="B414" s="172" t="s">
        <v>452</v>
      </c>
      <c r="C414" s="173" t="s">
        <v>453</v>
      </c>
      <c r="D414" s="174" t="s">
        <v>160</v>
      </c>
      <c r="E414" s="175">
        <v>265.932028</v>
      </c>
      <c r="F414" s="175">
        <v>0</v>
      </c>
      <c r="G414" s="176">
        <f aca="true" t="shared" si="6" ref="G414:G420">E414*F414</f>
        <v>0</v>
      </c>
      <c r="O414" s="170">
        <v>2</v>
      </c>
      <c r="AA414" s="146">
        <v>8</v>
      </c>
      <c r="AB414" s="146">
        <v>0</v>
      </c>
      <c r="AC414" s="146">
        <v>3</v>
      </c>
      <c r="AZ414" s="146">
        <v>1</v>
      </c>
      <c r="BA414" s="146">
        <f aca="true" t="shared" si="7" ref="BA414:BA420">IF(AZ414=1,G414,0)</f>
        <v>0</v>
      </c>
      <c r="BB414" s="146">
        <f aca="true" t="shared" si="8" ref="BB414:BB420">IF(AZ414=2,G414,0)</f>
        <v>0</v>
      </c>
      <c r="BC414" s="146">
        <f aca="true" t="shared" si="9" ref="BC414:BC420">IF(AZ414=3,G414,0)</f>
        <v>0</v>
      </c>
      <c r="BD414" s="146">
        <f aca="true" t="shared" si="10" ref="BD414:BD420">IF(AZ414=4,G414,0)</f>
        <v>0</v>
      </c>
      <c r="BE414" s="146">
        <f aca="true" t="shared" si="11" ref="BE414:BE420">IF(AZ414=5,G414,0)</f>
        <v>0</v>
      </c>
      <c r="CA414" s="177">
        <v>8</v>
      </c>
      <c r="CB414" s="177">
        <v>0</v>
      </c>
      <c r="CZ414" s="146">
        <v>0</v>
      </c>
    </row>
    <row r="415" spans="1:104" ht="12.75">
      <c r="A415" s="171">
        <v>87</v>
      </c>
      <c r="B415" s="172" t="s">
        <v>454</v>
      </c>
      <c r="C415" s="173" t="s">
        <v>455</v>
      </c>
      <c r="D415" s="174" t="s">
        <v>160</v>
      </c>
      <c r="E415" s="175">
        <v>5052.708532</v>
      </c>
      <c r="F415" s="175">
        <v>0</v>
      </c>
      <c r="G415" s="176">
        <f t="shared" si="6"/>
        <v>0</v>
      </c>
      <c r="O415" s="170">
        <v>2</v>
      </c>
      <c r="AA415" s="146">
        <v>8</v>
      </c>
      <c r="AB415" s="146">
        <v>0</v>
      </c>
      <c r="AC415" s="146">
        <v>3</v>
      </c>
      <c r="AZ415" s="146">
        <v>1</v>
      </c>
      <c r="BA415" s="146">
        <f t="shared" si="7"/>
        <v>0</v>
      </c>
      <c r="BB415" s="146">
        <f t="shared" si="8"/>
        <v>0</v>
      </c>
      <c r="BC415" s="146">
        <f t="shared" si="9"/>
        <v>0</v>
      </c>
      <c r="BD415" s="146">
        <f t="shared" si="10"/>
        <v>0</v>
      </c>
      <c r="BE415" s="146">
        <f t="shared" si="11"/>
        <v>0</v>
      </c>
      <c r="CA415" s="177">
        <v>8</v>
      </c>
      <c r="CB415" s="177">
        <v>0</v>
      </c>
      <c r="CZ415" s="146">
        <v>0</v>
      </c>
    </row>
    <row r="416" spans="1:104" ht="12.75">
      <c r="A416" s="171">
        <v>88</v>
      </c>
      <c r="B416" s="172" t="s">
        <v>307</v>
      </c>
      <c r="C416" s="173" t="s">
        <v>308</v>
      </c>
      <c r="D416" s="174" t="s">
        <v>160</v>
      </c>
      <c r="E416" s="175">
        <v>265.932028</v>
      </c>
      <c r="F416" s="175">
        <v>0</v>
      </c>
      <c r="G416" s="176">
        <f t="shared" si="6"/>
        <v>0</v>
      </c>
      <c r="O416" s="170">
        <v>2</v>
      </c>
      <c r="AA416" s="146">
        <v>8</v>
      </c>
      <c r="AB416" s="146">
        <v>0</v>
      </c>
      <c r="AC416" s="146">
        <v>3</v>
      </c>
      <c r="AZ416" s="146">
        <v>1</v>
      </c>
      <c r="BA416" s="146">
        <f t="shared" si="7"/>
        <v>0</v>
      </c>
      <c r="BB416" s="146">
        <f t="shared" si="8"/>
        <v>0</v>
      </c>
      <c r="BC416" s="146">
        <f t="shared" si="9"/>
        <v>0</v>
      </c>
      <c r="BD416" s="146">
        <f t="shared" si="10"/>
        <v>0</v>
      </c>
      <c r="BE416" s="146">
        <f t="shared" si="11"/>
        <v>0</v>
      </c>
      <c r="CA416" s="177">
        <v>8</v>
      </c>
      <c r="CB416" s="177">
        <v>0</v>
      </c>
      <c r="CZ416" s="146">
        <v>0</v>
      </c>
    </row>
    <row r="417" spans="1:104" ht="12.75">
      <c r="A417" s="171">
        <v>89</v>
      </c>
      <c r="B417" s="172" t="s">
        <v>311</v>
      </c>
      <c r="C417" s="173" t="s">
        <v>312</v>
      </c>
      <c r="D417" s="174" t="s">
        <v>160</v>
      </c>
      <c r="E417" s="175">
        <v>1063.728112</v>
      </c>
      <c r="F417" s="175">
        <v>0</v>
      </c>
      <c r="G417" s="176">
        <f t="shared" si="6"/>
        <v>0</v>
      </c>
      <c r="O417" s="170">
        <v>2</v>
      </c>
      <c r="AA417" s="146">
        <v>8</v>
      </c>
      <c r="AB417" s="146">
        <v>0</v>
      </c>
      <c r="AC417" s="146">
        <v>3</v>
      </c>
      <c r="AZ417" s="146">
        <v>1</v>
      </c>
      <c r="BA417" s="146">
        <f t="shared" si="7"/>
        <v>0</v>
      </c>
      <c r="BB417" s="146">
        <f t="shared" si="8"/>
        <v>0</v>
      </c>
      <c r="BC417" s="146">
        <f t="shared" si="9"/>
        <v>0</v>
      </c>
      <c r="BD417" s="146">
        <f t="shared" si="10"/>
        <v>0</v>
      </c>
      <c r="BE417" s="146">
        <f t="shared" si="11"/>
        <v>0</v>
      </c>
      <c r="CA417" s="177">
        <v>8</v>
      </c>
      <c r="CB417" s="177">
        <v>0</v>
      </c>
      <c r="CZ417" s="146">
        <v>0</v>
      </c>
    </row>
    <row r="418" spans="1:104" ht="12.75">
      <c r="A418" s="171">
        <v>90</v>
      </c>
      <c r="B418" s="172" t="s">
        <v>456</v>
      </c>
      <c r="C418" s="173" t="s">
        <v>457</v>
      </c>
      <c r="D418" s="174" t="s">
        <v>160</v>
      </c>
      <c r="E418" s="175">
        <v>265.932028</v>
      </c>
      <c r="F418" s="175">
        <v>0</v>
      </c>
      <c r="G418" s="176">
        <f t="shared" si="6"/>
        <v>0</v>
      </c>
      <c r="O418" s="170">
        <v>2</v>
      </c>
      <c r="AA418" s="146">
        <v>8</v>
      </c>
      <c r="AB418" s="146">
        <v>0</v>
      </c>
      <c r="AC418" s="146">
        <v>3</v>
      </c>
      <c r="AZ418" s="146">
        <v>1</v>
      </c>
      <c r="BA418" s="146">
        <f t="shared" si="7"/>
        <v>0</v>
      </c>
      <c r="BB418" s="146">
        <f t="shared" si="8"/>
        <v>0</v>
      </c>
      <c r="BC418" s="146">
        <f t="shared" si="9"/>
        <v>0</v>
      </c>
      <c r="BD418" s="146">
        <f t="shared" si="10"/>
        <v>0</v>
      </c>
      <c r="BE418" s="146">
        <f t="shared" si="11"/>
        <v>0</v>
      </c>
      <c r="CA418" s="177">
        <v>8</v>
      </c>
      <c r="CB418" s="177">
        <v>0</v>
      </c>
      <c r="CZ418" s="146">
        <v>0</v>
      </c>
    </row>
    <row r="419" spans="1:104" ht="12.75">
      <c r="A419" s="171">
        <v>91</v>
      </c>
      <c r="B419" s="172" t="s">
        <v>458</v>
      </c>
      <c r="C419" s="173" t="s">
        <v>459</v>
      </c>
      <c r="D419" s="174" t="s">
        <v>160</v>
      </c>
      <c r="E419" s="175">
        <v>265.932028</v>
      </c>
      <c r="F419" s="175">
        <v>0</v>
      </c>
      <c r="G419" s="176">
        <f t="shared" si="6"/>
        <v>0</v>
      </c>
      <c r="O419" s="170">
        <v>2</v>
      </c>
      <c r="AA419" s="146">
        <v>8</v>
      </c>
      <c r="AB419" s="146">
        <v>0</v>
      </c>
      <c r="AC419" s="146">
        <v>3</v>
      </c>
      <c r="AZ419" s="146">
        <v>1</v>
      </c>
      <c r="BA419" s="146">
        <f t="shared" si="7"/>
        <v>0</v>
      </c>
      <c r="BB419" s="146">
        <f t="shared" si="8"/>
        <v>0</v>
      </c>
      <c r="BC419" s="146">
        <f t="shared" si="9"/>
        <v>0</v>
      </c>
      <c r="BD419" s="146">
        <f t="shared" si="10"/>
        <v>0</v>
      </c>
      <c r="BE419" s="146">
        <f t="shared" si="11"/>
        <v>0</v>
      </c>
      <c r="CA419" s="177">
        <v>8</v>
      </c>
      <c r="CB419" s="177">
        <v>0</v>
      </c>
      <c r="CZ419" s="146">
        <v>0</v>
      </c>
    </row>
    <row r="420" spans="1:104" ht="12.75">
      <c r="A420" s="171">
        <v>92</v>
      </c>
      <c r="B420" s="172" t="s">
        <v>460</v>
      </c>
      <c r="C420" s="173" t="s">
        <v>461</v>
      </c>
      <c r="D420" s="174" t="s">
        <v>160</v>
      </c>
      <c r="E420" s="175">
        <v>265.932028</v>
      </c>
      <c r="F420" s="175">
        <v>0</v>
      </c>
      <c r="G420" s="176">
        <f t="shared" si="6"/>
        <v>0</v>
      </c>
      <c r="O420" s="170">
        <v>2</v>
      </c>
      <c r="AA420" s="146">
        <v>8</v>
      </c>
      <c r="AB420" s="146">
        <v>0</v>
      </c>
      <c r="AC420" s="146">
        <v>3</v>
      </c>
      <c r="AZ420" s="146">
        <v>1</v>
      </c>
      <c r="BA420" s="146">
        <f t="shared" si="7"/>
        <v>0</v>
      </c>
      <c r="BB420" s="146">
        <f t="shared" si="8"/>
        <v>0</v>
      </c>
      <c r="BC420" s="146">
        <f t="shared" si="9"/>
        <v>0</v>
      </c>
      <c r="BD420" s="146">
        <f t="shared" si="10"/>
        <v>0</v>
      </c>
      <c r="BE420" s="146">
        <f t="shared" si="11"/>
        <v>0</v>
      </c>
      <c r="CA420" s="177">
        <v>8</v>
      </c>
      <c r="CB420" s="177">
        <v>0</v>
      </c>
      <c r="CZ420" s="146">
        <v>0</v>
      </c>
    </row>
    <row r="421" spans="1:57" ht="12.75">
      <c r="A421" s="184"/>
      <c r="B421" s="185" t="s">
        <v>76</v>
      </c>
      <c r="C421" s="186" t="str">
        <f>CONCATENATE(B413," ",C413)</f>
        <v>D96 Přesuny suti a vybouraných hmot</v>
      </c>
      <c r="D421" s="187"/>
      <c r="E421" s="188"/>
      <c r="F421" s="189"/>
      <c r="G421" s="190">
        <f>SUM(G413:G420)</f>
        <v>0</v>
      </c>
      <c r="O421" s="170">
        <v>4</v>
      </c>
      <c r="BA421" s="191">
        <f>SUM(BA413:BA420)</f>
        <v>0</v>
      </c>
      <c r="BB421" s="191">
        <f>SUM(BB413:BB420)</f>
        <v>0</v>
      </c>
      <c r="BC421" s="191">
        <f>SUM(BC413:BC420)</f>
        <v>0</v>
      </c>
      <c r="BD421" s="191">
        <f>SUM(BD413:BD420)</f>
        <v>0</v>
      </c>
      <c r="BE421" s="191">
        <f>SUM(BE413:BE420)</f>
        <v>0</v>
      </c>
    </row>
    <row r="422" ht="12.75">
      <c r="E422" s="146"/>
    </row>
    <row r="423" ht="12.75">
      <c r="E423" s="146"/>
    </row>
    <row r="424" ht="12.75">
      <c r="E424" s="146"/>
    </row>
    <row r="425" ht="12.75">
      <c r="E425" s="146"/>
    </row>
    <row r="426" ht="12.75">
      <c r="E426" s="146"/>
    </row>
    <row r="427" ht="12.75">
      <c r="E427" s="146"/>
    </row>
    <row r="428" ht="12.75">
      <c r="E428" s="146"/>
    </row>
    <row r="429" ht="12.75">
      <c r="E429" s="146"/>
    </row>
    <row r="430" ht="12.75">
      <c r="E430" s="146"/>
    </row>
    <row r="431" ht="12.75">
      <c r="E431" s="146"/>
    </row>
    <row r="432" ht="12.75">
      <c r="E432" s="146"/>
    </row>
    <row r="433" ht="12.75">
      <c r="E433" s="146"/>
    </row>
    <row r="434" ht="12.75">
      <c r="E434" s="146"/>
    </row>
    <row r="435" ht="12.75">
      <c r="E435" s="146"/>
    </row>
    <row r="436" ht="12.75">
      <c r="E436" s="146"/>
    </row>
    <row r="437" ht="12.75">
      <c r="E437" s="146"/>
    </row>
    <row r="438" ht="12.75">
      <c r="E438" s="146"/>
    </row>
    <row r="439" ht="12.75">
      <c r="E439" s="146"/>
    </row>
    <row r="440" ht="12.75">
      <c r="E440" s="146"/>
    </row>
    <row r="441" ht="12.75">
      <c r="E441" s="146"/>
    </row>
    <row r="442" ht="12.75">
      <c r="E442" s="146"/>
    </row>
    <row r="443" ht="12.75">
      <c r="E443" s="146"/>
    </row>
    <row r="444" ht="12.75">
      <c r="E444" s="146"/>
    </row>
    <row r="445" spans="1:7" ht="12.75">
      <c r="A445" s="192"/>
      <c r="B445" s="192"/>
      <c r="C445" s="192"/>
      <c r="D445" s="192"/>
      <c r="E445" s="192"/>
      <c r="F445" s="192"/>
      <c r="G445" s="192"/>
    </row>
    <row r="446" spans="1:7" ht="12.75">
      <c r="A446" s="192"/>
      <c r="B446" s="192"/>
      <c r="C446" s="192"/>
      <c r="D446" s="192"/>
      <c r="E446" s="192"/>
      <c r="F446" s="192"/>
      <c r="G446" s="192"/>
    </row>
    <row r="447" spans="1:7" ht="12.75">
      <c r="A447" s="192"/>
      <c r="B447" s="192"/>
      <c r="C447" s="192"/>
      <c r="D447" s="192"/>
      <c r="E447" s="192"/>
      <c r="F447" s="192"/>
      <c r="G447" s="192"/>
    </row>
    <row r="448" spans="1:7" ht="12.75">
      <c r="A448" s="192"/>
      <c r="B448" s="192"/>
      <c r="C448" s="192"/>
      <c r="D448" s="192"/>
      <c r="E448" s="192"/>
      <c r="F448" s="192"/>
      <c r="G448" s="192"/>
    </row>
    <row r="449" ht="12.75">
      <c r="E449" s="146"/>
    </row>
    <row r="450" ht="12.75">
      <c r="E450" s="146"/>
    </row>
    <row r="451" ht="12.75">
      <c r="E451" s="146"/>
    </row>
    <row r="452" ht="12.75">
      <c r="E452" s="146"/>
    </row>
    <row r="453" ht="12.75">
      <c r="E453" s="146"/>
    </row>
    <row r="454" ht="12.75">
      <c r="E454" s="146"/>
    </row>
    <row r="455" ht="12.75">
      <c r="E455" s="146"/>
    </row>
    <row r="456" ht="12.75">
      <c r="E456" s="146"/>
    </row>
    <row r="457" ht="12.75">
      <c r="E457" s="146"/>
    </row>
    <row r="458" ht="12.75">
      <c r="E458" s="146"/>
    </row>
    <row r="459" ht="12.75">
      <c r="E459" s="146"/>
    </row>
    <row r="460" ht="12.75">
      <c r="E460" s="146"/>
    </row>
    <row r="461" ht="12.75">
      <c r="E461" s="146"/>
    </row>
    <row r="462" ht="12.75">
      <c r="E462" s="146"/>
    </row>
    <row r="463" ht="12.75">
      <c r="E463" s="146"/>
    </row>
    <row r="464" ht="12.75">
      <c r="E464" s="146"/>
    </row>
    <row r="465" ht="12.75">
      <c r="E465" s="146"/>
    </row>
    <row r="466" ht="12.75">
      <c r="E466" s="146"/>
    </row>
    <row r="467" ht="12.75">
      <c r="E467" s="146"/>
    </row>
    <row r="468" ht="12.75">
      <c r="E468" s="146"/>
    </row>
    <row r="469" ht="12.75">
      <c r="E469" s="146"/>
    </row>
    <row r="470" ht="12.75">
      <c r="E470" s="146"/>
    </row>
    <row r="471" ht="12.75">
      <c r="E471" s="146"/>
    </row>
    <row r="472" ht="12.75">
      <c r="E472" s="146"/>
    </row>
    <row r="473" ht="12.75">
      <c r="E473" s="146"/>
    </row>
    <row r="474" ht="12.75">
      <c r="E474" s="146"/>
    </row>
    <row r="475" ht="12.75">
      <c r="E475" s="146"/>
    </row>
    <row r="476" ht="12.75">
      <c r="E476" s="146"/>
    </row>
    <row r="477" ht="12.75">
      <c r="E477" s="146"/>
    </row>
    <row r="478" ht="12.75">
      <c r="E478" s="146"/>
    </row>
    <row r="479" ht="12.75">
      <c r="E479" s="146"/>
    </row>
    <row r="480" spans="1:2" ht="12.75">
      <c r="A480" s="193"/>
      <c r="B480" s="193"/>
    </row>
    <row r="481" spans="1:7" ht="12.75">
      <c r="A481" s="192"/>
      <c r="B481" s="192"/>
      <c r="C481" s="195"/>
      <c r="D481" s="195"/>
      <c r="E481" s="196"/>
      <c r="F481" s="195"/>
      <c r="G481" s="197"/>
    </row>
    <row r="482" spans="1:7" ht="12.75">
      <c r="A482" s="198"/>
      <c r="B482" s="198"/>
      <c r="C482" s="192"/>
      <c r="D482" s="192"/>
      <c r="E482" s="199"/>
      <c r="F482" s="192"/>
      <c r="G482" s="192"/>
    </row>
    <row r="483" spans="1:7" ht="12.75">
      <c r="A483" s="192"/>
      <c r="B483" s="192"/>
      <c r="C483" s="192"/>
      <c r="D483" s="192"/>
      <c r="E483" s="199"/>
      <c r="F483" s="192"/>
      <c r="G483" s="192"/>
    </row>
    <row r="484" spans="1:7" ht="12.75">
      <c r="A484" s="192"/>
      <c r="B484" s="192"/>
      <c r="C484" s="192"/>
      <c r="D484" s="192"/>
      <c r="E484" s="199"/>
      <c r="F484" s="192"/>
      <c r="G484" s="192"/>
    </row>
    <row r="485" spans="1:7" ht="12.75">
      <c r="A485" s="192"/>
      <c r="B485" s="192"/>
      <c r="C485" s="192"/>
      <c r="D485" s="192"/>
      <c r="E485" s="199"/>
      <c r="F485" s="192"/>
      <c r="G485" s="192"/>
    </row>
    <row r="486" spans="1:7" ht="12.75">
      <c r="A486" s="192"/>
      <c r="B486" s="192"/>
      <c r="C486" s="192"/>
      <c r="D486" s="192"/>
      <c r="E486" s="199"/>
      <c r="F486" s="192"/>
      <c r="G486" s="192"/>
    </row>
    <row r="487" spans="1:7" ht="12.75">
      <c r="A487" s="192"/>
      <c r="B487" s="192"/>
      <c r="C487" s="192"/>
      <c r="D487" s="192"/>
      <c r="E487" s="199"/>
      <c r="F487" s="192"/>
      <c r="G487" s="192"/>
    </row>
    <row r="488" spans="1:7" ht="12.75">
      <c r="A488" s="192"/>
      <c r="B488" s="192"/>
      <c r="C488" s="192"/>
      <c r="D488" s="192"/>
      <c r="E488" s="199"/>
      <c r="F488" s="192"/>
      <c r="G488" s="192"/>
    </row>
    <row r="489" spans="1:7" ht="12.75">
      <c r="A489" s="192"/>
      <c r="B489" s="192"/>
      <c r="C489" s="192"/>
      <c r="D489" s="192"/>
      <c r="E489" s="199"/>
      <c r="F489" s="192"/>
      <c r="G489" s="192"/>
    </row>
    <row r="490" spans="1:7" ht="12.75">
      <c r="A490" s="192"/>
      <c r="B490" s="192"/>
      <c r="C490" s="192"/>
      <c r="D490" s="192"/>
      <c r="E490" s="199"/>
      <c r="F490" s="192"/>
      <c r="G490" s="192"/>
    </row>
    <row r="491" spans="1:7" ht="12.75">
      <c r="A491" s="192"/>
      <c r="B491" s="192"/>
      <c r="C491" s="192"/>
      <c r="D491" s="192"/>
      <c r="E491" s="199"/>
      <c r="F491" s="192"/>
      <c r="G491" s="192"/>
    </row>
    <row r="492" spans="1:7" ht="12.75">
      <c r="A492" s="192"/>
      <c r="B492" s="192"/>
      <c r="C492" s="192"/>
      <c r="D492" s="192"/>
      <c r="E492" s="199"/>
      <c r="F492" s="192"/>
      <c r="G492" s="192"/>
    </row>
    <row r="493" spans="1:7" ht="12.75">
      <c r="A493" s="192"/>
      <c r="B493" s="192"/>
      <c r="C493" s="192"/>
      <c r="D493" s="192"/>
      <c r="E493" s="199"/>
      <c r="F493" s="192"/>
      <c r="G493" s="192"/>
    </row>
    <row r="494" spans="1:7" ht="12.75">
      <c r="A494" s="192"/>
      <c r="B494" s="192"/>
      <c r="C494" s="192"/>
      <c r="D494" s="192"/>
      <c r="E494" s="199"/>
      <c r="F494" s="192"/>
      <c r="G494" s="192"/>
    </row>
  </sheetData>
  <mergeCells count="289">
    <mergeCell ref="C391:D391"/>
    <mergeCell ref="C392:D392"/>
    <mergeCell ref="C383:D383"/>
    <mergeCell ref="C384:D384"/>
    <mergeCell ref="C385:D385"/>
    <mergeCell ref="C386:D386"/>
    <mergeCell ref="C373:D373"/>
    <mergeCell ref="C374:D374"/>
    <mergeCell ref="C375:D375"/>
    <mergeCell ref="C376:D376"/>
    <mergeCell ref="C377:D377"/>
    <mergeCell ref="C378:D378"/>
    <mergeCell ref="C366:D366"/>
    <mergeCell ref="C367:D367"/>
    <mergeCell ref="C368:D368"/>
    <mergeCell ref="C370:D370"/>
    <mergeCell ref="C371:D371"/>
    <mergeCell ref="C372:D372"/>
    <mergeCell ref="C359:D359"/>
    <mergeCell ref="C360:D360"/>
    <mergeCell ref="C361:D361"/>
    <mergeCell ref="C363:D363"/>
    <mergeCell ref="C364:D364"/>
    <mergeCell ref="C365:D365"/>
    <mergeCell ref="C353:D353"/>
    <mergeCell ref="C354:D354"/>
    <mergeCell ref="C355:D355"/>
    <mergeCell ref="C356:D356"/>
    <mergeCell ref="C357:D357"/>
    <mergeCell ref="C358:D358"/>
    <mergeCell ref="C343:D343"/>
    <mergeCell ref="C345:D345"/>
    <mergeCell ref="C347:D347"/>
    <mergeCell ref="C349:D349"/>
    <mergeCell ref="C350:D350"/>
    <mergeCell ref="C351:D351"/>
    <mergeCell ref="C331:D331"/>
    <mergeCell ref="C333:D333"/>
    <mergeCell ref="C335:D335"/>
    <mergeCell ref="C337:D337"/>
    <mergeCell ref="C339:D339"/>
    <mergeCell ref="C341:D34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4:D304"/>
    <mergeCell ref="C306:D306"/>
    <mergeCell ref="C307:D307"/>
    <mergeCell ref="C309:D309"/>
    <mergeCell ref="C310:D310"/>
    <mergeCell ref="C311:D311"/>
    <mergeCell ref="C296:D296"/>
    <mergeCell ref="C297:D297"/>
    <mergeCell ref="C298:D298"/>
    <mergeCell ref="C299:D299"/>
    <mergeCell ref="C300:D300"/>
    <mergeCell ref="C301:D301"/>
    <mergeCell ref="C303:D303"/>
    <mergeCell ref="C279:D279"/>
    <mergeCell ref="C280:D280"/>
    <mergeCell ref="C281:D281"/>
    <mergeCell ref="C285:D285"/>
    <mergeCell ref="C286:D286"/>
    <mergeCell ref="C272:D272"/>
    <mergeCell ref="C274:D274"/>
    <mergeCell ref="C275:D275"/>
    <mergeCell ref="C276:D276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71:D271"/>
    <mergeCell ref="C252:D252"/>
    <mergeCell ref="C254:D254"/>
    <mergeCell ref="C255:D255"/>
    <mergeCell ref="C257:D257"/>
    <mergeCell ref="C258:D258"/>
    <mergeCell ref="C239:D239"/>
    <mergeCell ref="C243:D243"/>
    <mergeCell ref="C244:D244"/>
    <mergeCell ref="C246:D246"/>
    <mergeCell ref="C248:D248"/>
    <mergeCell ref="C249:D249"/>
    <mergeCell ref="C250:D250"/>
    <mergeCell ref="C251:D251"/>
    <mergeCell ref="C233:D233"/>
    <mergeCell ref="C234:D234"/>
    <mergeCell ref="C235:D235"/>
    <mergeCell ref="C236:D236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3:D213"/>
    <mergeCell ref="C214:D214"/>
    <mergeCell ref="C216:D216"/>
    <mergeCell ref="C217:D217"/>
    <mergeCell ref="C218:D218"/>
    <mergeCell ref="C219:D219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7:D187"/>
    <mergeCell ref="C188:D188"/>
    <mergeCell ref="C190:D190"/>
    <mergeCell ref="C191:D191"/>
    <mergeCell ref="C192:D192"/>
    <mergeCell ref="C193:D193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66:D166"/>
    <mergeCell ref="C167:D167"/>
    <mergeCell ref="C169:D169"/>
    <mergeCell ref="C170:D170"/>
    <mergeCell ref="C171:D171"/>
    <mergeCell ref="C172:D172"/>
    <mergeCell ref="C173:D173"/>
    <mergeCell ref="C174:D174"/>
    <mergeCell ref="C154:D154"/>
    <mergeCell ref="C155:D155"/>
    <mergeCell ref="C156:D156"/>
    <mergeCell ref="C157:D157"/>
    <mergeCell ref="C159:D159"/>
    <mergeCell ref="C160:D160"/>
    <mergeCell ref="C161:D161"/>
    <mergeCell ref="C162:D162"/>
    <mergeCell ref="C149:D149"/>
    <mergeCell ref="C150:D150"/>
    <mergeCell ref="C135:D135"/>
    <mergeCell ref="C139:D139"/>
    <mergeCell ref="C140:D140"/>
    <mergeCell ref="C141:D141"/>
    <mergeCell ref="C142:D142"/>
    <mergeCell ref="C125:D125"/>
    <mergeCell ref="C126:D126"/>
    <mergeCell ref="C127:D127"/>
    <mergeCell ref="C128:D128"/>
    <mergeCell ref="C132:D132"/>
    <mergeCell ref="C133:D133"/>
    <mergeCell ref="C118:D118"/>
    <mergeCell ref="C119:D119"/>
    <mergeCell ref="C121:D121"/>
    <mergeCell ref="C122:D122"/>
    <mergeCell ref="C123:D123"/>
    <mergeCell ref="C124:D124"/>
    <mergeCell ref="C111:D111"/>
    <mergeCell ref="C112:D112"/>
    <mergeCell ref="C114:D114"/>
    <mergeCell ref="C115:D115"/>
    <mergeCell ref="C116:D116"/>
    <mergeCell ref="C117:D117"/>
    <mergeCell ref="C104:D104"/>
    <mergeCell ref="C105:D105"/>
    <mergeCell ref="C106:D106"/>
    <mergeCell ref="C107:D107"/>
    <mergeCell ref="C108:D108"/>
    <mergeCell ref="C110:D110"/>
    <mergeCell ref="C97:D97"/>
    <mergeCell ref="C98:D98"/>
    <mergeCell ref="C100:D100"/>
    <mergeCell ref="C101:D101"/>
    <mergeCell ref="C102:D102"/>
    <mergeCell ref="C103:D103"/>
    <mergeCell ref="C91:D91"/>
    <mergeCell ref="C92:D92"/>
    <mergeCell ref="C93:D93"/>
    <mergeCell ref="C94:D94"/>
    <mergeCell ref="C95:D95"/>
    <mergeCell ref="C96:D96"/>
    <mergeCell ref="C83:D83"/>
    <mergeCell ref="C84:D84"/>
    <mergeCell ref="C85:D85"/>
    <mergeCell ref="C86:D86"/>
    <mergeCell ref="C87:D87"/>
    <mergeCell ref="C88:D88"/>
    <mergeCell ref="C76:D76"/>
    <mergeCell ref="C77:D77"/>
    <mergeCell ref="C78:D78"/>
    <mergeCell ref="C80:D80"/>
    <mergeCell ref="C81:D81"/>
    <mergeCell ref="C82:D82"/>
    <mergeCell ref="C64:D64"/>
    <mergeCell ref="C68:D68"/>
    <mergeCell ref="C69:D69"/>
    <mergeCell ref="C71:D71"/>
    <mergeCell ref="C72:D72"/>
    <mergeCell ref="C73:D73"/>
    <mergeCell ref="C74:D74"/>
    <mergeCell ref="C75:D75"/>
    <mergeCell ref="C56:D56"/>
    <mergeCell ref="C57:D57"/>
    <mergeCell ref="C58:D58"/>
    <mergeCell ref="C59:D59"/>
    <mergeCell ref="C60:D60"/>
    <mergeCell ref="C63:D63"/>
    <mergeCell ref="C49:D49"/>
    <mergeCell ref="C50:D50"/>
    <mergeCell ref="C51:D51"/>
    <mergeCell ref="C53:D53"/>
    <mergeCell ref="C54:D54"/>
    <mergeCell ref="C55:D55"/>
    <mergeCell ref="C43:D43"/>
    <mergeCell ref="C44:D44"/>
    <mergeCell ref="C45:D45"/>
    <mergeCell ref="C46:D46"/>
    <mergeCell ref="C47:D47"/>
    <mergeCell ref="C48:D4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20:D20"/>
    <mergeCell ref="C21:D21"/>
    <mergeCell ref="C22:D22"/>
    <mergeCell ref="C24:D24"/>
    <mergeCell ref="C25:D25"/>
    <mergeCell ref="C38:D38"/>
    <mergeCell ref="C40:D40"/>
    <mergeCell ref="C41:D41"/>
    <mergeCell ref="C42:D42"/>
    <mergeCell ref="C14:D14"/>
    <mergeCell ref="C15:D15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Martina Mezenská</cp:lastModifiedBy>
  <cp:lastPrinted>2016-09-12T11:04:31Z</cp:lastPrinted>
  <dcterms:created xsi:type="dcterms:W3CDTF">2016-07-14T18:35:51Z</dcterms:created>
  <dcterms:modified xsi:type="dcterms:W3CDTF">2016-09-12T11:05:27Z</dcterms:modified>
  <cp:category/>
  <cp:version/>
  <cp:contentType/>
  <cp:contentStatus/>
</cp:coreProperties>
</file>