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75" windowWidth="28515" windowHeight="1230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'Rekapitulace'!$G$32</definedName>
    <definedName name="Dodavka0">'Položky'!#REF!</definedName>
    <definedName name="HSV">'Rekapitulace'!$E$32</definedName>
    <definedName name="HSV0">'Položky'!#REF!</definedName>
    <definedName name="HZS">'Rekapitulace'!$I$32</definedName>
    <definedName name="HZS0">'Položky'!#REF!</definedName>
    <definedName name="JKSO">'Krycí list'!$G$2</definedName>
    <definedName name="MJ">'Krycí list'!$G$5</definedName>
    <definedName name="Mont">'Rekapitulace'!$H$32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'Položky'!$A$1:$G$355</definedName>
    <definedName name="_xlnm.Print_Area" localSheetId="1">'Rekapitulace'!$A$1:$I$46</definedName>
    <definedName name="PocetMJ">'Krycí list'!$G$6</definedName>
    <definedName name="Poznamka">'Krycí list'!$B$37</definedName>
    <definedName name="Projektant">'Krycí list'!$C$8</definedName>
    <definedName name="PSV">'Rekapitulace'!$F$32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'Rekapitulace'!$H$45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fullCalcOnLoad="1"/>
</workbook>
</file>

<file path=xl/sharedStrings.xml><?xml version="1.0" encoding="utf-8"?>
<sst xmlns="http://schemas.openxmlformats.org/spreadsheetml/2006/main" count="951" uniqueCount="563">
  <si>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</si>
  <si>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</si>
  <si>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</si>
  <si>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</si>
  <si>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</si>
  <si>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</si>
  <si>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</si>
  <si>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</si>
  <si>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</si>
  <si>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</si>
  <si>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</si>
  <si>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</si>
  <si>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</si>
  <si>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</si>
  <si>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</si>
  <si>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</si>
  <si>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</si>
  <si>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</si>
  <si>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</si>
  <si>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</si>
  <si>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</si>
  <si>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</si>
  <si>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</si>
  <si>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</si>
  <si>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</si>
  <si>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</si>
  <si>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</si>
  <si>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</si>
  <si>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</si>
  <si>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</si>
  <si>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</si>
  <si>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</si>
  <si>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</si>
  <si>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</si>
  <si>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</si>
  <si>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</si>
  <si>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</si>
  <si>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</si>
  <si>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</si>
  <si>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 xml:space="preserve">Datum : 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</si>
  <si>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</si>
  <si>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</si>
  <si>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</si>
  <si>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</si>
  <si>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</si>
  <si>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</si>
  <si>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</si>
  <si>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</si>
  <si>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</si>
  <si>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</si>
  <si>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</si>
  <si>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</si>
  <si>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</si>
  <si>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</si>
  <si>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</si>
  <si>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</si>
  <si>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</si>
  <si>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</si>
  <si>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</si>
  <si>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</si>
  <si>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</si>
  <si>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</si>
  <si>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</si>
  <si>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</si>
  <si>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</si>
  <si>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</si>
  <si>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</si>
  <si>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</si>
  <si>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</si>
  <si>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</si>
  <si>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</si>
  <si>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</si>
  <si>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</si>
  <si>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</si>
  <si>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</si>
  <si>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Celkem za</t>
  </si>
  <si>
    <t>SLEPÝ ROZPOČET</t>
  </si>
  <si>
    <t>Slepý rozpočet</t>
  </si>
  <si>
    <t>RProj1610</t>
  </si>
  <si>
    <t>Stav.úpravy bytu školníka na třídu - MŠ Zelenečská</t>
  </si>
  <si>
    <t>01</t>
  </si>
  <si>
    <t>3</t>
  </si>
  <si>
    <t>Svislé a kompletní konstrukce</t>
  </si>
  <si>
    <t>317121047RT2</t>
  </si>
  <si>
    <t>Překlad nenosný porobeton, světlost otv. do 105 cm překlad nenosný NEP 10 P4,4 124 x 24,9 x 10 cm</t>
  </si>
  <si>
    <t>kus</t>
  </si>
  <si>
    <t>317234410R00</t>
  </si>
  <si>
    <t xml:space="preserve">Vyzdívka mezi nosníky cihlami pálenými na MC </t>
  </si>
  <si>
    <t>m3</t>
  </si>
  <si>
    <t>3,7*0,2*0,35</t>
  </si>
  <si>
    <t>317941123R00</t>
  </si>
  <si>
    <t xml:space="preserve">Osazení ocelových válcovaných nosníků  č.14-22 </t>
  </si>
  <si>
    <t>t</t>
  </si>
  <si>
    <t>340238212R00</t>
  </si>
  <si>
    <t xml:space="preserve">Zazdívka otvorů pl.1 m2,cihlami tl.zdi nad 10 cm </t>
  </si>
  <si>
    <t>m2</t>
  </si>
  <si>
    <t>0,55*1,16+0,57*0,61</t>
  </si>
  <si>
    <t>342255024R00</t>
  </si>
  <si>
    <t xml:space="preserve">Příčky z desek Ytong tl. 10 cm </t>
  </si>
  <si>
    <t>(2,25+4,425+2*1,28+3,475+5,34)*2,815-(0,7*1,97*3+0,8*1,97*2+0,9*1,97)</t>
  </si>
  <si>
    <t>342261211R00</t>
  </si>
  <si>
    <t xml:space="preserve">Příčka sádrokarton. ocel.kce, 2x oplášť. tl.100 mm </t>
  </si>
  <si>
    <t>(0,905+1,18+7,82+4,22)*2,815-0,9*1,97*2</t>
  </si>
  <si>
    <t>342263990RD2</t>
  </si>
  <si>
    <t>Příplatek k příčce sádrokart. za desku tl. 12,5 mm Vidiwall na obou stranách, nebo z jedné dvojitě</t>
  </si>
  <si>
    <t>z obou stran příček:</t>
  </si>
  <si>
    <t>((0,905+1,18+7,82+4,22)*2,815-0,9*1,97*2)*2</t>
  </si>
  <si>
    <t>342264051RT1</t>
  </si>
  <si>
    <t>Podhled sádrokartonový na zavěšenou ocel. konstr. desky standard tl. 12,5 mm, bez izolace</t>
  </si>
  <si>
    <t>3,06+1,15</t>
  </si>
  <si>
    <t>342264098RT1</t>
  </si>
  <si>
    <t>Příplatek k podhledu sádrokart. za plochu do 10 m2 pro plochy do 2 m2</t>
  </si>
  <si>
    <t>342264098RT2</t>
  </si>
  <si>
    <t>Příplatek k podhledu sádrokart. za plochu do 10 m2 pro plochy 2 - 5 m2</t>
  </si>
  <si>
    <t>342266111RW9</t>
  </si>
  <si>
    <t>Obklad stěn sádrokartonem na ocelovou konstrukci desky standard impreg. tl. 15 mm, bez izolace</t>
  </si>
  <si>
    <t>předstěna v 1.6:</t>
  </si>
  <si>
    <t>2,875*0,8</t>
  </si>
  <si>
    <t>342267112RT2</t>
  </si>
  <si>
    <t>Obklad trámů sádrokartonem třístranný do 0,5/0,5 m desky protipožární tl. 12,5 mm</t>
  </si>
  <si>
    <t>m</t>
  </si>
  <si>
    <t>obklad válc.profilů:</t>
  </si>
  <si>
    <t>3,3+2*2,55</t>
  </si>
  <si>
    <t>346244381R00</t>
  </si>
  <si>
    <t xml:space="preserve">Plentování ocelových nosníků výšky do 20 cm </t>
  </si>
  <si>
    <t>3,7*0,2*2</t>
  </si>
  <si>
    <t>311310020RA0</t>
  </si>
  <si>
    <t xml:space="preserve">Zdi nadzákladové z betonu C 12/15 tl. 30 cm </t>
  </si>
  <si>
    <t>u schodiště:</t>
  </si>
  <si>
    <t>0,8*0,54*2+(0,8+0,35)*0,5*0,87*2</t>
  </si>
  <si>
    <t>317 00</t>
  </si>
  <si>
    <t xml:space="preserve">D+M ocelových sloupků </t>
  </si>
  <si>
    <t>kg</t>
  </si>
  <si>
    <t>(247+34)*1,1</t>
  </si>
  <si>
    <t>13480915</t>
  </si>
  <si>
    <t>Tyč průřezu I 200, hrubé, jakost oceli S235</t>
  </si>
  <si>
    <t>0,291*1,08</t>
  </si>
  <si>
    <t>4</t>
  </si>
  <si>
    <t>Vodorovné konstrukce</t>
  </si>
  <si>
    <t>411354271R00</t>
  </si>
  <si>
    <t xml:space="preserve">Příplatek za lože z malty pro uložení ocel. plechů </t>
  </si>
  <si>
    <t>2*0,65*0,1</t>
  </si>
  <si>
    <t>411320130RAA</t>
  </si>
  <si>
    <t>Strop ŽB z betonu C16/20, tl. 10 cm, ztrac.bednění ocelový pozinkovaný plech, výztuž 90 kg/m3</t>
  </si>
  <si>
    <t>0,65*0,905</t>
  </si>
  <si>
    <t>61</t>
  </si>
  <si>
    <t>Upravy povrchů vnitřní</t>
  </si>
  <si>
    <t>611421431R00</t>
  </si>
  <si>
    <t xml:space="preserve">Oprava váp.omítek stropů do 50% plochy - štukových </t>
  </si>
  <si>
    <t>612401391R00</t>
  </si>
  <si>
    <t xml:space="preserve">Omítka malých ploch vnitřních stěn do 1 m2 </t>
  </si>
  <si>
    <t>na zazděná okna:</t>
  </si>
  <si>
    <t>2</t>
  </si>
  <si>
    <t>612421431R00</t>
  </si>
  <si>
    <t xml:space="preserve">Oprava vápen.omítek stěn do 50 % pl. - štukových </t>
  </si>
  <si>
    <t>612421637R00</t>
  </si>
  <si>
    <t xml:space="preserve">Omítka vnitřní zdiva, MVC, štuková </t>
  </si>
  <si>
    <t>((2,25+4,425+2*1,28+3,475+5,34)*2,815-(0,7*1,97*3+0,8*1,97*2+0,9*1,97))*2</t>
  </si>
  <si>
    <t>612425931R00</t>
  </si>
  <si>
    <t xml:space="preserve">Omítka vápenná vnitřního ostění - štuková </t>
  </si>
  <si>
    <t>(1,0+2*2,0)*0,35</t>
  </si>
  <si>
    <t>612451121R00</t>
  </si>
  <si>
    <t xml:space="preserve">Omítka vnitřní zdiva, cementová (MC), hladká </t>
  </si>
  <si>
    <t>(0,975+0,52)*1,6</t>
  </si>
  <si>
    <t>(2,39+1,28)*2*1,6-0,7*1,6*2</t>
  </si>
  <si>
    <t>(0,9+1,28)*2*1,6-0,7*1,6</t>
  </si>
  <si>
    <t>(2,925+4,425)*2*1,6-0,7*1,6*2-0,8*1,6-1,48*0,22</t>
  </si>
  <si>
    <t>62</t>
  </si>
  <si>
    <t>Úpravy povrchů vnější</t>
  </si>
  <si>
    <t>622472112R00</t>
  </si>
  <si>
    <t xml:space="preserve">Omítka stěn vnější ze SMS štuková slož. II. ručně </t>
  </si>
  <si>
    <t>(0,8*0,54*2+(0,8+0,35)*0,5*0,87*2)*2</t>
  </si>
  <si>
    <t>63</t>
  </si>
  <si>
    <t>Podlahy a podlahové konstrukce</t>
  </si>
  <si>
    <t>631312511R00</t>
  </si>
  <si>
    <t xml:space="preserve">Mazanina betonová tl. 5 - 8 cm C 12/15 </t>
  </si>
  <si>
    <t>podkladní beton:</t>
  </si>
  <si>
    <t>(5,34*8,38+3,3*0,35+10,22*4,22+0,905*0,1+1,975*1,305-0,32*0,325)*0,05</t>
  </si>
  <si>
    <t>631312611R00</t>
  </si>
  <si>
    <t xml:space="preserve">Mazanina betonová tl. 5 - 8 cm C 16/20 </t>
  </si>
  <si>
    <t>89,17*0,05</t>
  </si>
  <si>
    <t>631319171R00</t>
  </si>
  <si>
    <t xml:space="preserve">Příplatek za stržení povrchu mazaniny tl. 8 cm </t>
  </si>
  <si>
    <t>631362021R00</t>
  </si>
  <si>
    <t xml:space="preserve">Výztuž mazanin svařovanou sítí z drátů Kari </t>
  </si>
  <si>
    <t>89,17*0,001353</t>
  </si>
  <si>
    <t>64</t>
  </si>
  <si>
    <t>Výplně otvorů</t>
  </si>
  <si>
    <t>642941111RT3</t>
  </si>
  <si>
    <t>Pouzdro pro posuvné dveře jednostranné, do zdiva jednostranné pouzdro 800/1970 mm</t>
  </si>
  <si>
    <t>642944121RT5</t>
  </si>
  <si>
    <t>Osazení ocelových zárubní dodatečně do 2,5 m2 včetně dodávky zárubně  90x197x11 cm</t>
  </si>
  <si>
    <t>T 7:</t>
  </si>
  <si>
    <t>642953121RT3</t>
  </si>
  <si>
    <t>Dodatečné osaz.dřev.zárubní leštěných,pl.do 2,5 m2 včetně dodávky zárubně 70/7-19</t>
  </si>
  <si>
    <t>T 1:</t>
  </si>
  <si>
    <t>642953121RT4</t>
  </si>
  <si>
    <t>Dodatečné osaz.dřev.zárubní leštěných,pl.do 2,5 m2 včetně dodávky zárubně 80/7-19</t>
  </si>
  <si>
    <t>T 2:</t>
  </si>
  <si>
    <t>T 4:</t>
  </si>
  <si>
    <t>642953121RT5</t>
  </si>
  <si>
    <t>Dodatečné osaz.dřev.zárubní leštěných,pl.do 2,5 m2 včetně dodávky zárubně 90/7-19</t>
  </si>
  <si>
    <t>T 6:</t>
  </si>
  <si>
    <t>95</t>
  </si>
  <si>
    <t>Dokončovací konstrukce na pozemních stavbách</t>
  </si>
  <si>
    <t>952901111R00</t>
  </si>
  <si>
    <t xml:space="preserve">Vyčištění budov o výšce podlaží do 4 m </t>
  </si>
  <si>
    <t>953941611R00</t>
  </si>
  <si>
    <t xml:space="preserve">Osazení konzol ve zdivu cihelném </t>
  </si>
  <si>
    <t>pro PHP:</t>
  </si>
  <si>
    <t>953981105R00</t>
  </si>
  <si>
    <t xml:space="preserve">Chemické kotvy do betonu, hl. 170 mm, M 20, ampule </t>
  </si>
  <si>
    <t>449 84120</t>
  </si>
  <si>
    <t xml:space="preserve">Držák na hasicí přístroj </t>
  </si>
  <si>
    <t>44984112</t>
  </si>
  <si>
    <t>Přístroj hasicí s hasící schopností 21A</t>
  </si>
  <si>
    <t>44984114</t>
  </si>
  <si>
    <t>Přístroj hasicí s hasící schopností 34A</t>
  </si>
  <si>
    <t>96</t>
  </si>
  <si>
    <t>Bourání konstrukcí</t>
  </si>
  <si>
    <t>961044111R00</t>
  </si>
  <si>
    <t xml:space="preserve">Bourání základů z betonu prostého </t>
  </si>
  <si>
    <t>0,313*0,313*0,8*4</t>
  </si>
  <si>
    <t>962031132R00</t>
  </si>
  <si>
    <t xml:space="preserve">Bourání příček cihelných tl. 10 cm </t>
  </si>
  <si>
    <t>(3,05+2,59)*2,75-0,8*1,97</t>
  </si>
  <si>
    <t>962031133R00</t>
  </si>
  <si>
    <t xml:space="preserve">Bourání příček cihelných tl. 15 cm </t>
  </si>
  <si>
    <t>0,855*2,7</t>
  </si>
  <si>
    <t>4,22*2,75</t>
  </si>
  <si>
    <t>(2,75+2,46+5,235+0,88+1,78)*2,75-(0,59*1,97*2+0,6*1,97*2+0,8*1,97)</t>
  </si>
  <si>
    <t>962032231R00</t>
  </si>
  <si>
    <t xml:space="preserve">Bourání zdiva z cihel pálených na MVC </t>
  </si>
  <si>
    <t>(3,3*2,5-0,8*1,97)*0,35</t>
  </si>
  <si>
    <t>(5,34*2,75-0,8*1,97)*0,185</t>
  </si>
  <si>
    <t>965041331R00</t>
  </si>
  <si>
    <t xml:space="preserve">Bourání lehčených mazanin tl.10 cm, pl. 4 m2 </t>
  </si>
  <si>
    <t>D 2:</t>
  </si>
  <si>
    <t>(1,49+3,61)*0,06</t>
  </si>
  <si>
    <t>965041341R00</t>
  </si>
  <si>
    <t xml:space="preserve">Bourání lehčených mazanin tl. 10 cm, nad 4 m2 </t>
  </si>
  <si>
    <t>D 1:</t>
  </si>
  <si>
    <t>8,81*0,05</t>
  </si>
  <si>
    <t>(6,06+7,6+2,59*0,97+4,73*4,12)*0,06</t>
  </si>
  <si>
    <t>D 3:</t>
  </si>
  <si>
    <t>13,74*0,06</t>
  </si>
  <si>
    <t>D 4:</t>
  </si>
  <si>
    <t>(15,98+6,4)*0,06</t>
  </si>
  <si>
    <t>965081713R00</t>
  </si>
  <si>
    <t xml:space="preserve">Bourání dlaždic keramických tl. 1 cm, nad 1 m2 </t>
  </si>
  <si>
    <t>(6,06+1,49+3,61+7,6+2,59*0,97+4,73*4,12)</t>
  </si>
  <si>
    <t>965082923R00</t>
  </si>
  <si>
    <t xml:space="preserve">Odstranění násypu tl. do 10 cm, plocha nad 2 m2 </t>
  </si>
  <si>
    <t>8,81*0,03</t>
  </si>
  <si>
    <t>(6,06+1,49+3,61+7,6+2,59*0,97+4,73*4,12)*0,03</t>
  </si>
  <si>
    <t>13,74*0,03</t>
  </si>
  <si>
    <t>(15,98+6,4)*0,03</t>
  </si>
  <si>
    <t>968062355R00</t>
  </si>
  <si>
    <t xml:space="preserve">Vybourání dřevěných rámů oken dvojitých pl. 2 m2 </t>
  </si>
  <si>
    <t>1,1*1,02</t>
  </si>
  <si>
    <t>968072455R00</t>
  </si>
  <si>
    <t xml:space="preserve">Vybourání kovových dveřních zárubní pl. do 2 m2 </t>
  </si>
  <si>
    <t>0,59*1,97*2+0,6*1,97*2+0,8*1,97*4</t>
  </si>
  <si>
    <t>968083011R00</t>
  </si>
  <si>
    <t xml:space="preserve">Vybourání plastových dveří prosklených pl. do 2 m2 </t>
  </si>
  <si>
    <t>0,99*2,0</t>
  </si>
  <si>
    <t>97</t>
  </si>
  <si>
    <t>Prorážení otvorů</t>
  </si>
  <si>
    <t>971035541R00</t>
  </si>
  <si>
    <t xml:space="preserve">Vybourání otv. zeď cihel. pl. 1 m2, tl. 30 cm, MC </t>
  </si>
  <si>
    <t>1,1*0,96*0,3</t>
  </si>
  <si>
    <t>974031153R00</t>
  </si>
  <si>
    <t xml:space="preserve">Vysekání rýh ve zdi cihelné 10 x 10 cm </t>
  </si>
  <si>
    <t>pro VSŽ:</t>
  </si>
  <si>
    <t>2*0,65</t>
  </si>
  <si>
    <t>974031666R00</t>
  </si>
  <si>
    <t xml:space="preserve">Vysekání rýh zeď cihelná vtah. nosníků 15 x 25 cm </t>
  </si>
  <si>
    <t>3*3,7</t>
  </si>
  <si>
    <t>976071111R00</t>
  </si>
  <si>
    <t xml:space="preserve">Vybourání kovových zábradlí a madel </t>
  </si>
  <si>
    <t>1,45*2+1,75*2</t>
  </si>
  <si>
    <t>978011161R00</t>
  </si>
  <si>
    <t xml:space="preserve">Otlučení omítek vnitřních vápenných stropů do 50 % </t>
  </si>
  <si>
    <t>6,06+1,49+15,98+13,74+3,61+8,81+6,4+7,6</t>
  </si>
  <si>
    <t>2,59*0,97+4,73*4,12</t>
  </si>
  <si>
    <t>978013161R00</t>
  </si>
  <si>
    <t xml:space="preserve">Otlučení omítek vnitřních stěn v rozsahu do 50 % </t>
  </si>
  <si>
    <t>(5,34+8,382)*2*2,85</t>
  </si>
  <si>
    <t>(5,425+10,119)*2,85</t>
  </si>
  <si>
    <t>978021191R00</t>
  </si>
  <si>
    <t xml:space="preserve">Otlučení cementových omítek vnitřních stěn do 100% </t>
  </si>
  <si>
    <t>(1,67+0,88)*2*1,63-0,6*1,63</t>
  </si>
  <si>
    <t>(1,46+2,49+0,78)*1,68</t>
  </si>
  <si>
    <t>(0,25+3,635)*0,64</t>
  </si>
  <si>
    <t>978059531R00</t>
  </si>
  <si>
    <t xml:space="preserve">Odsekání vnitřních obkladů stěn nad 2 m2 </t>
  </si>
  <si>
    <t>99</t>
  </si>
  <si>
    <t>Staveništní přesun hmot</t>
  </si>
  <si>
    <t>999281105R00</t>
  </si>
  <si>
    <t xml:space="preserve">Přesun hmot pro opravy a údržbu do výšky 6 m </t>
  </si>
  <si>
    <t>711</t>
  </si>
  <si>
    <t>Izolace proti vodě</t>
  </si>
  <si>
    <t>711212000R00</t>
  </si>
  <si>
    <t xml:space="preserve">Penetrace podkladu pod hydroizolační nátěr </t>
  </si>
  <si>
    <t>3,06+1,15+8,14</t>
  </si>
  <si>
    <t>(2,39+1,28)*2*0,2-0,7*0,2*2</t>
  </si>
  <si>
    <t>(0,9+1,28)*2*0,2-0,7*0,2</t>
  </si>
  <si>
    <t>(2,925+4,425)*2*0,2-0,7*0,2*2-0,8*0,2</t>
  </si>
  <si>
    <t>711212002R00</t>
  </si>
  <si>
    <t xml:space="preserve">Hydroizolační povlak - nátěr nebo stěrka </t>
  </si>
  <si>
    <t>711212601R00</t>
  </si>
  <si>
    <t xml:space="preserve">Těsnicí pás do spoje podlaha - stěna </t>
  </si>
  <si>
    <t>(2,39+1,28)*2-0,7*2</t>
  </si>
  <si>
    <t>(0,9+1,28)*2-0,7</t>
  </si>
  <si>
    <t>(2,925+4,425)*2-0,7*2-0,8</t>
  </si>
  <si>
    <t>711212602R00</t>
  </si>
  <si>
    <t xml:space="preserve">Těsnicí roh vnější, vnitřní do spoje podlaha-stěna </t>
  </si>
  <si>
    <t>4+4+6</t>
  </si>
  <si>
    <t>998711201R00</t>
  </si>
  <si>
    <t xml:space="preserve">Přesun hmot pro izolace proti vodě, výšky do 6 m </t>
  </si>
  <si>
    <t>713</t>
  </si>
  <si>
    <t>Izolace tepelné</t>
  </si>
  <si>
    <t>713121111R00</t>
  </si>
  <si>
    <t xml:space="preserve">Izolace tepelná podlah na sucho, jednovrstvá </t>
  </si>
  <si>
    <t>713121118RU1</t>
  </si>
  <si>
    <t>Montáž dilatačního pásku podél stěn včetně dodávky ISOVER N/PP 15x100x1000 mm</t>
  </si>
  <si>
    <t>713191100RT9</t>
  </si>
  <si>
    <t>Položení separační fólie včetně dodávky fólie</t>
  </si>
  <si>
    <t>63151441</t>
  </si>
  <si>
    <t>Deska z minerální plsti ISOVER T-N tl. 25 mm</t>
  </si>
  <si>
    <t>89,17*1,02</t>
  </si>
  <si>
    <t>998713201R00</t>
  </si>
  <si>
    <t xml:space="preserve">Přesun hmot pro izolace tepelné, výšky do 6 m </t>
  </si>
  <si>
    <t>720</t>
  </si>
  <si>
    <t>Zdravotechnická instalace</t>
  </si>
  <si>
    <t>721 00</t>
  </si>
  <si>
    <t>Provedení ZTI Kanalizace viz samostatná část PD</t>
  </si>
  <si>
    <t>kpl</t>
  </si>
  <si>
    <t>722 00</t>
  </si>
  <si>
    <t>Provedení ZTI Vodovod viz samostatná část PD</t>
  </si>
  <si>
    <t>P 720</t>
  </si>
  <si>
    <t xml:space="preserve">Stavební přípomoci </t>
  </si>
  <si>
    <t>730</t>
  </si>
  <si>
    <t>Ústřední vytápění</t>
  </si>
  <si>
    <t>730 02</t>
  </si>
  <si>
    <t>Provedení ÚT vytápění viz samostatná část PD</t>
  </si>
  <si>
    <t>P 730</t>
  </si>
  <si>
    <t>764</t>
  </si>
  <si>
    <t>Konstrukce klempířské</t>
  </si>
  <si>
    <t>764530440R00</t>
  </si>
  <si>
    <t xml:space="preserve">Oplechování zdí z Ti Zn plechu, rš 500 mm </t>
  </si>
  <si>
    <t>K 1:</t>
  </si>
  <si>
    <t>2*1,6</t>
  </si>
  <si>
    <t>K 2:</t>
  </si>
  <si>
    <t>2*1,85</t>
  </si>
  <si>
    <t>998764201R00</t>
  </si>
  <si>
    <t xml:space="preserve">Přesun hmot pro klempířské konstr., výšky do 6 m </t>
  </si>
  <si>
    <t>766</t>
  </si>
  <si>
    <t>Konstrukce truhlářské</t>
  </si>
  <si>
    <t>766411821R00</t>
  </si>
  <si>
    <t xml:space="preserve">Demontáž obložení stěn palubkami </t>
  </si>
  <si>
    <t>(1,885+2,75+1,72+1,78+0,12)*1,18-(0,59*2+0,6*2+0,8*2)*1,18</t>
  </si>
  <si>
    <t>766411822R00</t>
  </si>
  <si>
    <t xml:space="preserve">Demontáž podkladových roštů obložení stěn </t>
  </si>
  <si>
    <t>766660301U00</t>
  </si>
  <si>
    <t xml:space="preserve">Mtž posuv dveře pouzdro </t>
  </si>
  <si>
    <t>766661112R00</t>
  </si>
  <si>
    <t xml:space="preserve">Montáž dveří do zárubně,otevíravých 1kř.do 0,8 m </t>
  </si>
  <si>
    <t>3+1</t>
  </si>
  <si>
    <t>766661122R00</t>
  </si>
  <si>
    <t xml:space="preserve">Montáž dveří do zárubně,otevíravých 1kř.nad 0,8 m </t>
  </si>
  <si>
    <t>766661422R00</t>
  </si>
  <si>
    <t xml:space="preserve">Montáž dveří protipožárních 1kříd. nad 80 cm </t>
  </si>
  <si>
    <t>766669116R00</t>
  </si>
  <si>
    <t xml:space="preserve">Dokování samozavírače na dřevěnou zárubeň </t>
  </si>
  <si>
    <t>766669921R00</t>
  </si>
  <si>
    <t xml:space="preserve">Montáž zámku </t>
  </si>
  <si>
    <t>766670021R00</t>
  </si>
  <si>
    <t xml:space="preserve">Montáž kliky a štítku </t>
  </si>
  <si>
    <t>766694121R00</t>
  </si>
  <si>
    <t xml:space="preserve">Montáž parapetních desek š.nad 30 cm,dl.do 100 cm </t>
  </si>
  <si>
    <t>I6.1:</t>
  </si>
  <si>
    <t>4*1,44</t>
  </si>
  <si>
    <t>I6.2:</t>
  </si>
  <si>
    <t>1,45</t>
  </si>
  <si>
    <t>I6.3:</t>
  </si>
  <si>
    <t>1,46</t>
  </si>
  <si>
    <t>I6.4:</t>
  </si>
  <si>
    <t>0,55</t>
  </si>
  <si>
    <t>I 01</t>
  </si>
  <si>
    <t xml:space="preserve">D+M skříňových dveří dvoukřídlových 905/2750 </t>
  </si>
  <si>
    <t>I 02</t>
  </si>
  <si>
    <t>D+M závěsná koupelnová police na ručníky a kelímky + 5 nerezových dvojháčků 568/650</t>
  </si>
  <si>
    <t>I 03</t>
  </si>
  <si>
    <t xml:space="preserve">D+M věšák nástěnný - 4 nerezové háčky </t>
  </si>
  <si>
    <t>I 04</t>
  </si>
  <si>
    <t>D+M botník pro 5 dětí - lavička s vnitřní poličkou a zadní stěnou</t>
  </si>
  <si>
    <t>I 05</t>
  </si>
  <si>
    <t>D+M šatní závěsná (horní) polička pro 4 děti s tyčí na ramínka</t>
  </si>
  <si>
    <t>I 07</t>
  </si>
  <si>
    <t xml:space="preserve">D+M přebalovací pult sklápěcí </t>
  </si>
  <si>
    <t>T 5</t>
  </si>
  <si>
    <t>D+M vstupních plastových dveří bezpečnostních vč. zárubně a kování (l.zámek)  900/1970</t>
  </si>
  <si>
    <t>54914592</t>
  </si>
  <si>
    <t>Kliky se štítem dveř.</t>
  </si>
  <si>
    <t>54914594</t>
  </si>
  <si>
    <t>Kliky se štítem dveř.  WC zamykání</t>
  </si>
  <si>
    <t>54914620</t>
  </si>
  <si>
    <t>Dveřní kování - mušle</t>
  </si>
  <si>
    <t>54917015</t>
  </si>
  <si>
    <t>Zavírač dveří hydraulický</t>
  </si>
  <si>
    <t>54926043</t>
  </si>
  <si>
    <t>Vložka FAB</t>
  </si>
  <si>
    <t>60775504</t>
  </si>
  <si>
    <t>Parapet interiér PVC šíře 350 mm dl. 6m bez fólie</t>
  </si>
  <si>
    <t>9,22*1,1</t>
  </si>
  <si>
    <t>60775550.A</t>
  </si>
  <si>
    <t>Krytka boční pro PVC parapety 400 mm oboustr. bílá</t>
  </si>
  <si>
    <t>61161717</t>
  </si>
  <si>
    <t>Dveře vnitřní hladké plné 1kř. 70x197 cm</t>
  </si>
  <si>
    <t>61161721</t>
  </si>
  <si>
    <t>Dveře vnitřní hladké plné 1kř. 80x197 cm</t>
  </si>
  <si>
    <t>61161725</t>
  </si>
  <si>
    <t>Dveře vnitřní hladké plné 1kř. 90x197 cm</t>
  </si>
  <si>
    <t>61165612</t>
  </si>
  <si>
    <t>Dveře protipožární plné 90x197 cm akustické EW15 DP3-C</t>
  </si>
  <si>
    <t>998766201R00</t>
  </si>
  <si>
    <t xml:space="preserve">Přesun hmot pro truhlářské konstr., výšky do 6 m </t>
  </si>
  <si>
    <t>767</t>
  </si>
  <si>
    <t>Konstrukce zámečnické</t>
  </si>
  <si>
    <t>767134802R00</t>
  </si>
  <si>
    <t xml:space="preserve">Demontáž oplechování stěn plechy šroubovanými </t>
  </si>
  <si>
    <t>stěna výtahu:</t>
  </si>
  <si>
    <t>0,855*2,75</t>
  </si>
  <si>
    <t>Z 1</t>
  </si>
  <si>
    <t>D+M  Zábradlí na předsazeném schodišti do prostorů dětské skupiny</t>
  </si>
  <si>
    <t>Z 2</t>
  </si>
  <si>
    <t>D+M  Zábradlí na předsazeném schodišti do prostorů gastronomického provozu</t>
  </si>
  <si>
    <t>998767201R00</t>
  </si>
  <si>
    <t xml:space="preserve">Přesun hmot pro zámečnické konstr., výšky do 6 m </t>
  </si>
  <si>
    <t>771</t>
  </si>
  <si>
    <t>Podlahy z dlaždic a obklady</t>
  </si>
  <si>
    <t>771101210R00</t>
  </si>
  <si>
    <t xml:space="preserve">Penetrace podkladu pod dlažby </t>
  </si>
  <si>
    <t>dlažba:</t>
  </si>
  <si>
    <t>8,05+2,02+3,06+1,15+8,14</t>
  </si>
  <si>
    <t>sokl:</t>
  </si>
  <si>
    <t>((3,385+2,29)*2-(0,9*2+0,8+0,7)+2*0,15)*0,1</t>
  </si>
  <si>
    <t>((2,25+0,9)*2-0,8)*0,1</t>
  </si>
  <si>
    <t>771445014R00</t>
  </si>
  <si>
    <t>Obklad soklíků hutných, rovných,tmel,v.do 100 mm vč.úpravy podkladu a spárování</t>
  </si>
  <si>
    <t>((3,385+2,29)*2-(0,9*2+0,8+0,7)+2*0,15)</t>
  </si>
  <si>
    <t>((2,25+0,9)*2-0,8)</t>
  </si>
  <si>
    <t>771575109R00</t>
  </si>
  <si>
    <t>Montáž podlah keram.,hladké, tmel vč.úpravy podkladu a spárování</t>
  </si>
  <si>
    <t>597642030</t>
  </si>
  <si>
    <t xml:space="preserve">Dlažba dodávka </t>
  </si>
  <si>
    <t>22,42*1,1</t>
  </si>
  <si>
    <t>59764241</t>
  </si>
  <si>
    <t xml:space="preserve">Dlažba - sokl - dodávka </t>
  </si>
  <si>
    <t>13,85*1,2</t>
  </si>
  <si>
    <t>998771201R00</t>
  </si>
  <si>
    <t xml:space="preserve">Přesun hmot pro podlahy z dlaždic, výšky do 6 m </t>
  </si>
  <si>
    <t>775</t>
  </si>
  <si>
    <t>Podlahy vlysové a parketové</t>
  </si>
  <si>
    <t>775511800R00</t>
  </si>
  <si>
    <t xml:space="preserve">Demontáž podlah vlysových lepených včetně lišt </t>
  </si>
  <si>
    <t>(15,98+6,4)</t>
  </si>
  <si>
    <t>998775201R00</t>
  </si>
  <si>
    <t xml:space="preserve">Přesun hmot pro podlahy vlysové, výšky do 6 m </t>
  </si>
  <si>
    <t>776</t>
  </si>
  <si>
    <t>Podlahy povlakové</t>
  </si>
  <si>
    <t>776401800R00</t>
  </si>
  <si>
    <t xml:space="preserve">Demontáž soklíků nebo lišt, pryžových nebo z PVC </t>
  </si>
  <si>
    <t>8,81</t>
  </si>
  <si>
    <t>13,74</t>
  </si>
  <si>
    <t>776431020R00</t>
  </si>
  <si>
    <t xml:space="preserve">Lepení podlahových soklíků z kobercových pásů </t>
  </si>
  <si>
    <t>44,775-(0,8+0,9*3+0,905)</t>
  </si>
  <si>
    <t>776511810R00</t>
  </si>
  <si>
    <t xml:space="preserve">Odstranění PVC a koberců lepených bez podložky </t>
  </si>
  <si>
    <t>13,74*2</t>
  </si>
  <si>
    <t>776572100R00</t>
  </si>
  <si>
    <t xml:space="preserve">Lepení povlakových podlah z pásů textilních </t>
  </si>
  <si>
    <t>776981121R00</t>
  </si>
  <si>
    <t xml:space="preserve">Lišta nerezová přechodová </t>
  </si>
  <si>
    <t>0,8+0,9</t>
  </si>
  <si>
    <t>69741040.A</t>
  </si>
  <si>
    <t>Koberec zátěžový</t>
  </si>
  <si>
    <t>66,75*1,1</t>
  </si>
  <si>
    <t>40,37*0,1*1,2</t>
  </si>
  <si>
    <t>998776201R00</t>
  </si>
  <si>
    <t xml:space="preserve">Přesun hmot pro podlahy povlakové, výšky do 6 m </t>
  </si>
  <si>
    <t>781</t>
  </si>
  <si>
    <t>Obklady keramické</t>
  </si>
  <si>
    <t>781101210R00</t>
  </si>
  <si>
    <t xml:space="preserve">Penetrace podkladu pod obklady </t>
  </si>
  <si>
    <t>781415014R00</t>
  </si>
  <si>
    <t>Montáž obkladů stěn, porovin., do tmele vč.přípravy podkladu a spárování</t>
  </si>
  <si>
    <t>597813565</t>
  </si>
  <si>
    <t xml:space="preserve">Dodávka obkladu </t>
  </si>
  <si>
    <t>37,4264*1,1</t>
  </si>
  <si>
    <t>781 00</t>
  </si>
  <si>
    <t>D+M Zrcadlo lepené na stěnu vč podstěrkování podkladu do roviny</t>
  </si>
  <si>
    <t>2,875*1,0</t>
  </si>
  <si>
    <t>998781201R00</t>
  </si>
  <si>
    <t xml:space="preserve">Přesun hmot pro obklady keramické, výšky do 6 m </t>
  </si>
  <si>
    <t>784</t>
  </si>
  <si>
    <t>Malby</t>
  </si>
  <si>
    <t>784191101R00</t>
  </si>
  <si>
    <t xml:space="preserve">Penetrace podkladu univerzální 1x </t>
  </si>
  <si>
    <t>na omítky původní:</t>
  </si>
  <si>
    <t>85,6899+122,5158</t>
  </si>
  <si>
    <t>na omítky nové:</t>
  </si>
  <si>
    <t>2,0+83,4975+1,75</t>
  </si>
  <si>
    <t>Mezisoučet</t>
  </si>
  <si>
    <t>na SDK:</t>
  </si>
  <si>
    <t>36,2159*2+4,21+3,3*0,35+3,3*0,2*2+2*2,55*(0,35+2*0,11)</t>
  </si>
  <si>
    <t>784195412R00</t>
  </si>
  <si>
    <t xml:space="preserve">Malba tekutá, 2 x na omítky </t>
  </si>
  <si>
    <t>784195512R00</t>
  </si>
  <si>
    <t xml:space="preserve">Malba tekutá, bílá, 2 x na SDK </t>
  </si>
  <si>
    <t>784402801R00</t>
  </si>
  <si>
    <t xml:space="preserve">Odstranění malby oškrábáním v místnosti H do 3,8 m </t>
  </si>
  <si>
    <t>784403801R00</t>
  </si>
  <si>
    <t xml:space="preserve">Odstranění maleb omytím v místnosti H do 3,8 m </t>
  </si>
  <si>
    <t>M21</t>
  </si>
  <si>
    <t>Elektromontáže</t>
  </si>
  <si>
    <t>210 00</t>
  </si>
  <si>
    <t>Provedení silnoproudé elektroinstalace viz samostatná část PD</t>
  </si>
  <si>
    <t>P 021</t>
  </si>
  <si>
    <t>M24</t>
  </si>
  <si>
    <t>Montáže vzduchotechnických zařízení</t>
  </si>
  <si>
    <t>240 00</t>
  </si>
  <si>
    <t>Provedení VZT viz samostatná část PD</t>
  </si>
  <si>
    <t>P 024</t>
  </si>
  <si>
    <t>D96</t>
  </si>
  <si>
    <t>Přesuny suti a vybouraných hmot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</si>
  <si>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</si>
  <si>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</si>
  <si>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</si>
  <si>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</si>
  <si>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</si>
  <si>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</si>
  <si>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</si>
  <si>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</si>
  <si>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979088212R00</t>
  </si>
  <si>
    <t xml:space="preserve">Nakládání suti na dopravní prostředky </t>
  </si>
  <si>
    <t>979093111R00</t>
  </si>
  <si>
    <t xml:space="preserve">Uložení suti na skládku bez zhutnění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</si>
  <si>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</si>
  <si>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</si>
  <si>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</si>
  <si>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</si>
  <si>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</si>
  <si>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</si>
  <si>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</si>
  <si>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</si>
  <si>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</si>
  <si>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</si>
  <si>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bude určen výběrovým řízením</t>
  </si>
  <si>
    <t>MČ Praha 14, bří Venclíků 1073, Praha 9</t>
  </si>
  <si>
    <t>R-Projekt 07 Praha s.r.o. Ke Strašnické 8/1795,P10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</si>
</sst>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0.0"/>
    <numFmt numFmtId="166" formatCode="#,##0\ &quot;Kč&quot;"/>
  </numFmts>
  <fonts count="23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8"/>
      <color indexed="5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 style="thin"/>
      <top style="dotted"/>
      <bottom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3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3" fillId="2" borderId="0" xfId="0" applyNumberFormat="1" applyFont="1" applyFill="1" applyBorder="1"/>
    <xf numFmtId="49" fontId="1" fillId="2" borderId="0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NumberFormat="1" applyFont="1" applyBorder="1"/>
    <xf numFmtId="0" fontId="4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6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1" fillId="0" borderId="20" xfId="0" applyFont="1" applyBorder="1" applyAlignment="1">
      <alignment horizontal="centerContinuous" vertical="center"/>
    </xf>
    <xf numFmtId="0" fontId="3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1" fillId="2" borderId="22" xfId="0" applyFont="1" applyFill="1" applyBorder="1" applyAlignment="1">
      <alignment horizontal="centerContinuous"/>
    </xf>
    <xf numFmtId="0" fontId="1" fillId="0" borderId="24" xfId="0" applyFont="1" applyBorder="1"/>
    <xf numFmtId="0" fontId="1" fillId="0" borderId="25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6" xfId="0" applyFont="1" applyBorder="1"/>
    <xf numFmtId="0" fontId="1" fillId="0" borderId="25" xfId="0" applyFont="1" applyBorder="1" applyAlignment="1">
      <alignment shrinkToFit="1"/>
    </xf>
    <xf numFmtId="0" fontId="1" fillId="0" borderId="27" xfId="0" applyFont="1" applyBorder="1"/>
    <xf numFmtId="0" fontId="1" fillId="0" borderId="12" xfId="0" applyFont="1" applyBorder="1"/>
    <xf numFmtId="0" fontId="1" fillId="0" borderId="0" xfId="0" applyFont="1" applyBorder="1"/>
    <xf numFmtId="0" fontId="1" fillId="0" borderId="28" xfId="0" applyFont="1" applyBorder="1" applyAlignment="1">
      <alignment horizontal="center" shrinkToFit="1"/>
    </xf>
    <xf numFmtId="0" fontId="1" fillId="0" borderId="29" xfId="0" applyFont="1" applyBorder="1" applyAlignment="1">
      <alignment horizontal="center" shrinkToFit="1"/>
    </xf>
    <xf numFmtId="3" fontId="1" fillId="0" borderId="30" xfId="0" applyNumberFormat="1" applyFont="1" applyBorder="1"/>
    <xf numFmtId="0" fontId="1" fillId="0" borderId="28" xfId="0" applyFont="1" applyBorder="1"/>
    <xf numFmtId="3" fontId="1" fillId="0" borderId="31" xfId="0" applyNumberFormat="1" applyFont="1" applyBorder="1"/>
    <xf numFmtId="0" fontId="1" fillId="0" borderId="29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2" xfId="0" applyFont="1" applyFill="1" applyBorder="1"/>
    <xf numFmtId="0" fontId="3" fillId="2" borderId="33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4" xfId="0" applyFont="1" applyBorder="1"/>
    <xf numFmtId="0" fontId="1" fillId="0" borderId="35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165" fontId="1" fillId="0" borderId="40" xfId="0" applyNumberFormat="1" applyFont="1" applyBorder="1" applyAlignment="1">
      <alignment horizontal="right"/>
    </xf>
    <xf numFmtId="0" fontId="1" fillId="0" borderId="40" xfId="0" applyFont="1" applyBorder="1"/>
    <xf numFmtId="166" fontId="1" fillId="0" borderId="15" xfId="0" applyNumberFormat="1" applyFont="1" applyBorder="1" applyAlignment="1">
      <alignment horizontal="right" indent="2"/>
    </xf>
    <xf numFmtId="166" fontId="1" fillId="0" borderId="16" xfId="0" applyNumberFormat="1" applyFont="1" applyBorder="1" applyAlignment="1">
      <alignment horizontal="right" indent="2"/>
    </xf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31" xfId="0" applyFont="1" applyFill="1" applyBorder="1"/>
    <xf numFmtId="0" fontId="6" fillId="2" borderId="29" xfId="0" applyFont="1" applyFill="1" applyBorder="1"/>
    <xf numFmtId="166" fontId="6" fillId="2" borderId="41" xfId="0" applyNumberFormat="1" applyFont="1" applyFill="1" applyBorder="1" applyAlignment="1">
      <alignment horizontal="right" indent="2"/>
    </xf>
    <xf numFmtId="166" fontId="6" fillId="2" borderId="42" xfId="0" applyNumberFormat="1" applyFont="1" applyFill="1" applyBorder="1" applyAlignment="1">
      <alignment horizontal="right" indent="2"/>
    </xf>
    <xf numFmtId="0" fontId="7" fillId="0" borderId="0" xfId="0" applyFont="1"/>
    <xf numFmtId="0" fontId="0" fillId="0" borderId="0" xfId="0" applyAlignment="1">
      <alignment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1" fillId="0" borderId="43" xfId="20" applyFont="1" applyBorder="1" applyAlignment="1">
      <alignment horizontal="center"/>
      <protection/>
    </xf>
    <xf numFmtId="0" fontId="1" fillId="0" borderId="44" xfId="20" applyFont="1" applyBorder="1" applyAlignment="1">
      <alignment horizontal="center"/>
      <protection/>
    </xf>
    <xf numFmtId="49" fontId="3" fillId="0" borderId="45" xfId="20" applyNumberFormat="1" applyFont="1" applyBorder="1">
      <alignment/>
      <protection/>
    </xf>
    <xf numFmtId="49" fontId="1" fillId="0" borderId="45" xfId="20" applyNumberFormat="1" applyFont="1" applyBorder="1">
      <alignment/>
      <protection/>
    </xf>
    <xf numFmtId="49" fontId="1" fillId="0" borderId="45" xfId="20" applyNumberFormat="1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49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0" fontId="1" fillId="0" borderId="48" xfId="20" applyFont="1" applyBorder="1" applyAlignment="1">
      <alignment horizontal="center"/>
      <protection/>
    </xf>
    <xf numFmtId="0" fontId="1" fillId="0" borderId="49" xfId="20" applyFont="1" applyBorder="1" applyAlignment="1">
      <alignment horizontal="center"/>
      <protection/>
    </xf>
    <xf numFmtId="49" fontId="3" fillId="0" borderId="50" xfId="20" applyNumberFormat="1" applyFont="1" applyBorder="1">
      <alignment/>
      <protection/>
    </xf>
    <xf numFmtId="49" fontId="1" fillId="0" borderId="50" xfId="20" applyNumberFormat="1" applyFont="1" applyBorder="1">
      <alignment/>
      <protection/>
    </xf>
    <xf numFmtId="49" fontId="1" fillId="0" borderId="50" xfId="20" applyNumberFormat="1" applyFont="1" applyBorder="1" applyAlignment="1">
      <alignment horizontal="right"/>
      <protection/>
    </xf>
    <xf numFmtId="0" fontId="1" fillId="0" borderId="51" xfId="20" applyFont="1" applyBorder="1" applyAlignment="1">
      <alignment horizontal="left"/>
      <protection/>
    </xf>
    <xf numFmtId="0" fontId="1" fillId="0" borderId="50" xfId="20" applyFont="1" applyBorder="1" applyAlignment="1">
      <alignment horizontal="left"/>
      <protection/>
    </xf>
    <xf numFmtId="0" fontId="1" fillId="0" borderId="52" xfId="20" applyFont="1" applyBorder="1" applyAlignment="1">
      <alignment horizontal="lef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1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4" fillId="0" borderId="0" xfId="0" applyFont="1" applyBorder="1"/>
    <xf numFmtId="3" fontId="1" fillId="0" borderId="35" xfId="0" applyNumberFormat="1" applyFont="1" applyBorder="1"/>
    <xf numFmtId="0" fontId="3" fillId="2" borderId="21" xfId="0" applyFont="1" applyFill="1" applyBorder="1"/>
    <xf numFmtId="0" fontId="3" fillId="2" borderId="22" xfId="0" applyFont="1" applyFill="1" applyBorder="1"/>
    <xf numFmtId="3" fontId="3" fillId="2" borderId="23" xfId="0" applyNumberFormat="1" applyFont="1" applyFill="1" applyBorder="1"/>
    <xf numFmtId="3" fontId="3" fillId="2" borderId="53" xfId="0" applyNumberFormat="1" applyFont="1" applyFill="1" applyBorder="1"/>
    <xf numFmtId="3" fontId="3" fillId="2" borderId="54" xfId="0" applyNumberFormat="1" applyFont="1" applyFill="1" applyBorder="1"/>
    <xf numFmtId="3" fontId="3" fillId="2" borderId="55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3" xfId="0" applyFont="1" applyFill="1" applyBorder="1"/>
    <xf numFmtId="0" fontId="3" fillId="2" borderId="56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3" xfId="0" applyNumberFormat="1" applyFont="1" applyFill="1" applyBorder="1" applyAlignment="1">
      <alignment horizontal="right"/>
    </xf>
    <xf numFmtId="0" fontId="1" fillId="0" borderId="17" xfId="0" applyFont="1" applyBorder="1"/>
    <xf numFmtId="3" fontId="1" fillId="0" borderId="26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6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31" xfId="0" applyFont="1" applyFill="1" applyBorder="1"/>
    <xf numFmtId="0" fontId="1" fillId="2" borderId="31" xfId="0" applyFont="1" applyFill="1" applyBorder="1"/>
    <xf numFmtId="4" fontId="1" fillId="2" borderId="42" xfId="0" applyNumberFormat="1" applyFont="1" applyFill="1" applyBorder="1"/>
    <xf numFmtId="4" fontId="1" fillId="2" borderId="28" xfId="0" applyNumberFormat="1" applyFont="1" applyFill="1" applyBorder="1"/>
    <xf numFmtId="4" fontId="1" fillId="2" borderId="31" xfId="0" applyNumberFormat="1" applyFont="1" applyFill="1" applyBorder="1"/>
    <xf numFmtId="3" fontId="3" fillId="2" borderId="31" xfId="0" applyNumberFormat="1" applyFont="1" applyFill="1" applyBorder="1" applyAlignment="1">
      <alignment horizontal="right"/>
    </xf>
    <xf numFmtId="3" fontId="3" fillId="2" borderId="42" xfId="0" applyNumberFormat="1" applyFont="1" applyFill="1" applyBorder="1" applyAlignment="1">
      <alignment horizontal="right"/>
    </xf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11" fillId="0" borderId="0" xfId="20" applyFont="1" applyAlignment="1">
      <alignment horizontal="center"/>
      <protection/>
    </xf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45" xfId="20" applyFont="1" applyBorder="1">
      <alignment/>
      <protection/>
    </xf>
    <xf numFmtId="0" fontId="4" fillId="0" borderId="46" xfId="20" applyFont="1" applyBorder="1" applyAlignment="1">
      <alignment horizontal="right"/>
      <protection/>
    </xf>
    <xf numFmtId="49" fontId="1" fillId="0" borderId="45" xfId="20" applyNumberFormat="1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49" fontId="1" fillId="0" borderId="48" xfId="20" applyNumberFormat="1" applyFont="1" applyBorder="1" applyAlignment="1">
      <alignment horizontal="center"/>
      <protection/>
    </xf>
    <xf numFmtId="0" fontId="1" fillId="0" borderId="50" xfId="20" applyFont="1" applyBorder="1">
      <alignment/>
      <protection/>
    </xf>
    <xf numFmtId="0" fontId="1" fillId="0" borderId="51" xfId="20" applyFont="1" applyBorder="1" applyAlignment="1">
      <alignment horizontal="center" shrinkToFit="1"/>
      <protection/>
    </xf>
    <xf numFmtId="0" fontId="1" fillId="0" borderId="50" xfId="20" applyFont="1" applyBorder="1" applyAlignment="1">
      <alignment horizontal="center" shrinkToFit="1"/>
      <protection/>
    </xf>
    <xf numFmtId="0" fontId="1" fillId="0" borderId="52" xfId="20" applyFont="1" applyBorder="1" applyAlignment="1">
      <alignment horizontal="center" shrinkToFit="1"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57" xfId="20" applyFont="1" applyBorder="1" applyAlignment="1">
      <alignment horizontal="center"/>
      <protection/>
    </xf>
    <xf numFmtId="49" fontId="3" fillId="0" borderId="57" xfId="20" applyNumberFormat="1" applyFont="1" applyBorder="1" applyAlignment="1">
      <alignment horizontal="left"/>
      <protection/>
    </xf>
    <xf numFmtId="0" fontId="3" fillId="0" borderId="15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8" xfId="20" applyFont="1" applyBorder="1" applyAlignment="1">
      <alignment horizontal="center" vertical="top"/>
      <protection/>
    </xf>
    <xf numFmtId="49" fontId="15" fillId="0" borderId="58" xfId="20" applyNumberFormat="1" applyFont="1" applyBorder="1" applyAlignment="1">
      <alignment horizontal="left" vertical="top"/>
      <protection/>
    </xf>
    <xf numFmtId="0" fontId="15" fillId="0" borderId="58" xfId="20" applyFont="1" applyBorder="1" applyAlignment="1">
      <alignment vertical="top" wrapText="1"/>
      <protection/>
    </xf>
    <xf numFmtId="49" fontId="15" fillId="0" borderId="58" xfId="20" applyNumberFormat="1" applyFont="1" applyBorder="1" applyAlignment="1">
      <alignment horizontal="center" shrinkToFit="1"/>
      <protection/>
    </xf>
    <xf numFmtId="4" fontId="15" fillId="0" borderId="58" xfId="20" applyNumberFormat="1" applyFont="1" applyBorder="1" applyAlignment="1">
      <alignment horizontal="right"/>
      <protection/>
    </xf>
    <xf numFmtId="4" fontId="15" fillId="0" borderId="58" xfId="20" applyNumberFormat="1" applyFont="1" applyBorder="1">
      <alignment/>
      <protection/>
    </xf>
    <xf numFmtId="0" fontId="14" fillId="0" borderId="0" xfId="20" applyFont="1">
      <alignment/>
      <protection/>
    </xf>
    <xf numFmtId="0" fontId="4" fillId="0" borderId="57" xfId="20" applyFont="1" applyBorder="1" applyAlignment="1">
      <alignment horizontal="center"/>
      <protection/>
    </xf>
    <xf numFmtId="0" fontId="16" fillId="0" borderId="0" xfId="20" applyFont="1" applyAlignment="1">
      <alignment wrapText="1"/>
      <protection/>
    </xf>
    <xf numFmtId="49" fontId="4" fillId="0" borderId="57" xfId="20" applyNumberFormat="1" applyFont="1" applyBorder="1" applyAlignment="1">
      <alignment horizontal="right"/>
      <protection/>
    </xf>
    <xf numFmtId="49" fontId="17" fillId="3" borderId="59" xfId="20" applyNumberFormat="1" applyFont="1" applyFill="1" applyBorder="1" applyAlignment="1">
      <alignment horizontal="left" wrapText="1"/>
      <protection/>
    </xf>
    <xf numFmtId="49" fontId="18" fillId="0" borderId="60" xfId="0" applyNumberFormat="1" applyFont="1" applyBorder="1" applyAlignment="1">
      <alignment horizontal="left" wrapText="1"/>
    </xf>
    <xf numFmtId="4" fontId="17" fillId="3" borderId="61" xfId="20" applyNumberFormat="1" applyFont="1" applyFill="1" applyBorder="1" applyAlignment="1">
      <alignment horizontal="right" wrapText="1"/>
      <protection/>
    </xf>
    <xf numFmtId="0" fontId="17" fillId="3" borderId="34" xfId="20" applyFont="1" applyFill="1" applyBorder="1" applyAlignment="1">
      <alignment horizontal="left" wrapText="1"/>
      <protection/>
    </xf>
    <xf numFmtId="0" fontId="17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19" fillId="2" borderId="10" xfId="20" applyNumberFormat="1" applyFont="1" applyFill="1" applyBorder="1" applyAlignment="1">
      <alignment horizontal="left"/>
      <protection/>
    </xf>
    <xf numFmtId="0" fontId="19" fillId="2" borderId="15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0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1" fillId="0" borderId="0" xfId="20" applyFont="1" applyBorder="1">
      <alignment/>
      <protection/>
    </xf>
    <xf numFmtId="3" fontId="21" fillId="0" borderId="0" xfId="20" applyNumberFormat="1" applyFont="1" applyBorder="1" applyAlignment="1">
      <alignment horizontal="right"/>
      <protection/>
    </xf>
    <xf numFmtId="4" fontId="21" fillId="0" borderId="0" xfId="20" applyNumberFormat="1" applyFont="1" applyBorder="1">
      <alignment/>
      <protection/>
    </xf>
    <xf numFmtId="0" fontId="20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57" xfId="0" applyNumberFormat="1" applyFont="1" applyBorder="1"/>
    <xf numFmtId="3" fontId="1" fillId="0" borderId="62" xfId="0" applyNumberFormat="1" applyFont="1" applyBorder="1"/>
    <xf numFmtId="4" fontId="22" fillId="3" borderId="61" xfId="20" applyNumberFormat="1" applyFont="1" applyFill="1" applyBorder="1" applyAlignment="1">
      <alignment horizontal="right" wrapText="1"/>
      <protection/>
    </xf>
    <xf numFmtId="49" fontId="22" fillId="3" borderId="59" xfId="20" applyNumberFormat="1" applyFont="1" applyFill="1" applyBorder="1" applyAlignment="1">
      <alignment horizontal="left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workbookViewId="0" topLeftCell="A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76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01</v>
      </c>
      <c r="D2" s="5" t="str">
        <f>Rekapitulace!G2</f>
        <v>Stav.úpravy bytu školníka na třídu - MŠ Zelenečská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95" customHeight="1">
      <c r="A5" s="17" t="s">
        <v>80</v>
      </c>
      <c r="B5" s="18"/>
      <c r="C5" s="19" t="s">
        <v>79</v>
      </c>
      <c r="D5" s="20"/>
      <c r="E5" s="18"/>
      <c r="F5" s="13" t="s">
        <v>6</v>
      </c>
      <c r="G5" s="14"/>
    </row>
    <row r="6" spans="1:15" ht="12.9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95" customHeight="1">
      <c r="A7" s="24" t="s">
        <v>78</v>
      </c>
      <c r="B7" s="25"/>
      <c r="C7" s="26" t="s">
        <v>79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30" t="s">
        <v>562</v>
      </c>
      <c r="D8" s="30"/>
      <c r="E8" s="31"/>
      <c r="F8" s="32" t="s">
        <v>12</v>
      </c>
      <c r="G8" s="33"/>
      <c r="H8" s="34"/>
      <c r="I8" s="35"/>
    </row>
    <row r="9" spans="1:8" ht="12.75">
      <c r="A9" s="29" t="s">
        <v>13</v>
      </c>
      <c r="B9" s="13"/>
      <c r="C9" s="30" t="str">
        <f>Projektant</f>
        <v>R-Projekt 07 Praha s.r.o. Ke Strašnické 8/1795,P10</v>
      </c>
      <c r="D9" s="30"/>
      <c r="E9" s="31"/>
      <c r="F9" s="13"/>
      <c r="G9" s="36"/>
      <c r="H9" s="37"/>
    </row>
    <row r="10" spans="1:8" ht="12.75">
      <c r="A10" s="29" t="s">
        <v>14</v>
      </c>
      <c r="B10" s="13"/>
      <c r="C10" s="30" t="s">
        <v>561</v>
      </c>
      <c r="D10" s="30"/>
      <c r="E10" s="30"/>
      <c r="F10" s="38"/>
      <c r="G10" s="39"/>
      <c r="H10" s="40"/>
    </row>
    <row r="11" spans="1:57" ht="13.5" customHeight="1">
      <c r="A11" s="29" t="s">
        <v>15</v>
      </c>
      <c r="B11" s="13"/>
      <c r="C11" s="30" t="s">
        <v>560</v>
      </c>
      <c r="D11" s="30"/>
      <c r="E11" s="30"/>
      <c r="F11" s="41" t="s">
        <v>16</v>
      </c>
      <c r="G11" s="42" t="s">
        <v>78</v>
      </c>
      <c r="H11" s="37"/>
      <c r="BA11" s="43"/>
      <c r="BB11" s="43"/>
      <c r="BC11" s="43"/>
      <c r="BD11" s="43"/>
      <c r="BE11" s="43"/>
    </row>
    <row r="12" spans="1:8" ht="12.75" customHeight="1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8" ht="28.5" customHeight="1" thickBot="1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7" ht="17.25" customHeight="1" thickBot="1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7" ht="15.95" customHeight="1">
      <c r="A15" s="57"/>
      <c r="B15" s="58" t="s">
        <v>22</v>
      </c>
      <c r="C15" s="59">
        <f>HSV</f>
        <v>0</v>
      </c>
      <c r="D15" s="60" t="str">
        <f>Rekapitulace!A37</f>
        <v>Ztížené výrobní podmínky</v>
      </c>
      <c r="E15" s="61"/>
      <c r="F15" s="62"/>
      <c r="G15" s="59">
        <f>Rekapitulace!I37</f>
        <v>0</v>
      </c>
    </row>
    <row r="16" spans="1:7" ht="15.95" customHeight="1">
      <c r="A16" s="57" t="s">
        <v>23</v>
      </c>
      <c r="B16" s="58" t="s">
        <v>24</v>
      </c>
      <c r="C16" s="59">
        <f>PSV</f>
        <v>0</v>
      </c>
      <c r="D16" s="9" t="str">
        <f>Rekapitulace!A38</f>
        <v>Oborová přirážka</v>
      </c>
      <c r="E16" s="63"/>
      <c r="F16" s="64"/>
      <c r="G16" s="59">
        <f>Rekapitulace!I38</f>
        <v>0</v>
      </c>
    </row>
    <row r="17" spans="1:7" ht="15.95" customHeight="1">
      <c r="A17" s="57" t="s">
        <v>25</v>
      </c>
      <c r="B17" s="58" t="s">
        <v>26</v>
      </c>
      <c r="C17" s="59">
        <f>Mont</f>
        <v>0</v>
      </c>
      <c r="D17" s="9" t="str">
        <f>Rekapitulace!A39</f>
        <v>Přesun stavebních kapacit</v>
      </c>
      <c r="E17" s="63"/>
      <c r="F17" s="64"/>
      <c r="G17" s="59">
        <f>Rekapitulace!I39</f>
        <v>0</v>
      </c>
    </row>
    <row r="18" spans="1:7" ht="15.95" customHeight="1">
      <c r="A18" s="65" t="s">
        <v>27</v>
      </c>
      <c r="B18" s="66" t="s">
        <v>28</v>
      </c>
      <c r="C18" s="59">
        <f>Dodavka</f>
        <v>0</v>
      </c>
      <c r="D18" s="9" t="str">
        <f>Rekapitulace!A40</f>
        <v>Mimostaveništní doprava</v>
      </c>
      <c r="E18" s="63"/>
      <c r="F18" s="64"/>
      <c r="G18" s="59">
        <f>Rekapitulace!I40</f>
        <v>0</v>
      </c>
    </row>
    <row r="19" spans="1:7" ht="15.95" customHeight="1">
      <c r="A19" s="67" t="s">
        <v>29</v>
      </c>
      <c r="B19" s="58"/>
      <c r="C19" s="59">
        <f>SUM(C15:C18)</f>
        <v>0</v>
      </c>
      <c r="D19" s="9" t="str">
        <f>Rekapitulace!A41</f>
        <v>Zařízení staveniště</v>
      </c>
      <c r="E19" s="63"/>
      <c r="F19" s="64"/>
      <c r="G19" s="59">
        <f>Rekapitulace!I41</f>
        <v>0</v>
      </c>
    </row>
    <row r="20" spans="1:7" ht="15.95" customHeight="1">
      <c r="A20" s="67"/>
      <c r="B20" s="58"/>
      <c r="C20" s="59"/>
      <c r="D20" s="9" t="str">
        <f>Rekapitulace!A42</f>
        <v>Provoz investora</v>
      </c>
      <c r="E20" s="63"/>
      <c r="F20" s="64"/>
      <c r="G20" s="59">
        <f>Rekapitulace!I42</f>
        <v>0</v>
      </c>
    </row>
    <row r="21" spans="1:7" ht="15.95" customHeight="1">
      <c r="A21" s="67" t="s">
        <v>30</v>
      </c>
      <c r="B21" s="58"/>
      <c r="C21" s="59">
        <f>HZS</f>
        <v>0</v>
      </c>
      <c r="D21" s="9" t="str">
        <f>Rekapitulace!A43</f>
        <v>Kompletační činnost (IČD)</v>
      </c>
      <c r="E21" s="63"/>
      <c r="F21" s="64"/>
      <c r="G21" s="59">
        <f>Rekapitulace!I43</f>
        <v>0</v>
      </c>
    </row>
    <row r="22" spans="1:7" ht="15.95" customHeight="1">
      <c r="A22" s="68" t="s">
        <v>31</v>
      </c>
      <c r="B22" s="69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95" customHeight="1" thickBot="1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9">
        <f>VRN</f>
        <v>0</v>
      </c>
    </row>
    <row r="24" spans="1:7" ht="12.75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 ht="12.75">
      <c r="A25" s="68" t="s">
        <v>38</v>
      </c>
      <c r="B25" s="69"/>
      <c r="C25" s="81"/>
      <c r="D25" s="69" t="s">
        <v>38</v>
      </c>
      <c r="E25" s="82"/>
      <c r="F25" s="83" t="s">
        <v>38</v>
      </c>
      <c r="G25" s="84"/>
    </row>
    <row r="26" spans="1:7" ht="37.5" customHeight="1">
      <c r="A26" s="68" t="s">
        <v>39</v>
      </c>
      <c r="B26" s="85"/>
      <c r="C26" s="81"/>
      <c r="D26" s="69" t="s">
        <v>40</v>
      </c>
      <c r="E26" s="82"/>
      <c r="F26" s="83" t="s">
        <v>40</v>
      </c>
      <c r="G26" s="84"/>
    </row>
    <row r="27" spans="1:7" ht="12.75">
      <c r="A27" s="68"/>
      <c r="B27" s="86"/>
      <c r="C27" s="81"/>
      <c r="D27" s="69"/>
      <c r="E27" s="82"/>
      <c r="F27" s="83"/>
      <c r="G27" s="84"/>
    </row>
    <row r="28" spans="1:7" ht="12.75">
      <c r="A28" s="68" t="s">
        <v>41</v>
      </c>
      <c r="B28" s="69"/>
      <c r="C28" s="81"/>
      <c r="D28" s="83" t="s">
        <v>42</v>
      </c>
      <c r="E28" s="81"/>
      <c r="F28" s="87" t="s">
        <v>42</v>
      </c>
      <c r="G28" s="84"/>
    </row>
    <row r="29" spans="1:7" ht="69" customHeight="1">
      <c r="A29" s="68"/>
      <c r="B29" s="69"/>
      <c r="C29" s="88"/>
      <c r="D29" s="89"/>
      <c r="E29" s="88"/>
      <c r="F29" s="69"/>
      <c r="G29" s="84"/>
    </row>
    <row r="30" spans="1:7" ht="12.75">
      <c r="A30" s="90" t="s">
        <v>43</v>
      </c>
      <c r="B30" s="91"/>
      <c r="C30" s="92">
        <v>21</v>
      </c>
      <c r="D30" s="91" t="s">
        <v>44</v>
      </c>
      <c r="E30" s="93"/>
      <c r="F30" s="94">
        <f>C23-F32</f>
        <v>0</v>
      </c>
      <c r="G30" s="95"/>
    </row>
    <row r="31" spans="1:7" ht="12.75">
      <c r="A31" s="90" t="s">
        <v>45</v>
      </c>
      <c r="B31" s="91"/>
      <c r="C31" s="92">
        <f>SazbaDPH1</f>
        <v>21</v>
      </c>
      <c r="D31" s="91" t="s">
        <v>46</v>
      </c>
      <c r="E31" s="93"/>
      <c r="F31" s="94">
        <f>ROUND(PRODUCT(F30,C31/100),0)</f>
        <v>0</v>
      </c>
      <c r="G31" s="95"/>
    </row>
    <row r="32" spans="1:7" ht="12.75">
      <c r="A32" s="90" t="s">
        <v>43</v>
      </c>
      <c r="B32" s="91"/>
      <c r="C32" s="92">
        <v>0</v>
      </c>
      <c r="D32" s="91" t="s">
        <v>46</v>
      </c>
      <c r="E32" s="93"/>
      <c r="F32" s="94">
        <v>0</v>
      </c>
      <c r="G32" s="95"/>
    </row>
    <row r="33" spans="1:7" ht="12.75">
      <c r="A33" s="90" t="s">
        <v>45</v>
      </c>
      <c r="B33" s="96"/>
      <c r="C33" s="97">
        <f>SazbaDPH2</f>
        <v>0</v>
      </c>
      <c r="D33" s="91" t="s">
        <v>46</v>
      </c>
      <c r="E33" s="64"/>
      <c r="F33" s="94">
        <f>ROUND(PRODUCT(F32,C33/100),0)</f>
        <v>0</v>
      </c>
      <c r="G33" s="95"/>
    </row>
    <row r="34" spans="1:7" s="103" customFormat="1" ht="19.5" customHeight="1" thickBot="1">
      <c r="A34" s="98" t="s">
        <v>47</v>
      </c>
      <c r="B34" s="99"/>
      <c r="C34" s="99"/>
      <c r="D34" s="99"/>
      <c r="E34" s="100"/>
      <c r="F34" s="101">
        <f>ROUND(SUM(F30:F33),0)</f>
        <v>0</v>
      </c>
      <c r="G34" s="102"/>
    </row>
    <row r="36" spans="1:8" ht="12.75">
      <c r="A36" s="104" t="s">
        <v>48</v>
      </c>
      <c r="B36" s="104"/>
      <c r="C36" s="104"/>
      <c r="D36" s="104"/>
      <c r="E36" s="104"/>
      <c r="F36" s="104"/>
      <c r="G36" s="104"/>
      <c r="H36" t="s">
        <v>5</v>
      </c>
    </row>
    <row r="37" spans="1:8" ht="14.25" customHeight="1">
      <c r="A37" s="104"/>
      <c r="B37" s="105"/>
      <c r="C37" s="105"/>
      <c r="D37" s="105"/>
      <c r="E37" s="105"/>
      <c r="F37" s="105"/>
      <c r="G37" s="105"/>
      <c r="H37" t="s">
        <v>5</v>
      </c>
    </row>
    <row r="38" spans="1:8" ht="12.75" customHeight="1">
      <c r="A38" s="106"/>
      <c r="B38" s="105"/>
      <c r="C38" s="105"/>
      <c r="D38" s="105"/>
      <c r="E38" s="105"/>
      <c r="F38" s="105"/>
      <c r="G38" s="105"/>
      <c r="H38" t="s">
        <v>5</v>
      </c>
    </row>
    <row r="39" spans="1:8" ht="12.75">
      <c r="A39" s="106"/>
      <c r="B39" s="105"/>
      <c r="C39" s="105"/>
      <c r="D39" s="105"/>
      <c r="E39" s="105"/>
      <c r="F39" s="105"/>
      <c r="G39" s="105"/>
      <c r="H39" t="s">
        <v>5</v>
      </c>
    </row>
    <row r="40" spans="1:8" ht="12.75">
      <c r="A40" s="106"/>
      <c r="B40" s="105"/>
      <c r="C40" s="105"/>
      <c r="D40" s="105"/>
      <c r="E40" s="105"/>
      <c r="F40" s="105"/>
      <c r="G40" s="105"/>
      <c r="H40" t="s">
        <v>5</v>
      </c>
    </row>
    <row r="41" spans="1:8" ht="12.75">
      <c r="A41" s="106"/>
      <c r="B41" s="105"/>
      <c r="C41" s="105"/>
      <c r="D41" s="105"/>
      <c r="E41" s="105"/>
      <c r="F41" s="105"/>
      <c r="G41" s="105"/>
      <c r="H41" t="s">
        <v>5</v>
      </c>
    </row>
    <row r="42" spans="1:8" ht="12.75">
      <c r="A42" s="106"/>
      <c r="B42" s="105"/>
      <c r="C42" s="105"/>
      <c r="D42" s="105"/>
      <c r="E42" s="105"/>
      <c r="F42" s="105"/>
      <c r="G42" s="105"/>
      <c r="H42" t="s">
        <v>5</v>
      </c>
    </row>
    <row r="43" spans="1:8" ht="12.75">
      <c r="A43" s="106"/>
      <c r="B43" s="105"/>
      <c r="C43" s="105"/>
      <c r="D43" s="105"/>
      <c r="E43" s="105"/>
      <c r="F43" s="105"/>
      <c r="G43" s="105"/>
      <c r="H43" t="s">
        <v>5</v>
      </c>
    </row>
    <row r="44" spans="1:8" ht="12.75">
      <c r="A44" s="106"/>
      <c r="B44" s="105"/>
      <c r="C44" s="105"/>
      <c r="D44" s="105"/>
      <c r="E44" s="105"/>
      <c r="F44" s="105"/>
      <c r="G44" s="105"/>
      <c r="H44" t="s">
        <v>5</v>
      </c>
    </row>
    <row r="45" spans="1:8" ht="0.75" customHeight="1">
      <c r="A45" s="106"/>
      <c r="B45" s="105"/>
      <c r="C45" s="105"/>
      <c r="D45" s="105"/>
      <c r="E45" s="105"/>
      <c r="F45" s="105"/>
      <c r="G45" s="105"/>
      <c r="H45" t="s">
        <v>5</v>
      </c>
    </row>
    <row r="46" spans="2:7" ht="12.75">
      <c r="B46" s="107"/>
      <c r="C46" s="107"/>
      <c r="D46" s="107"/>
      <c r="E46" s="107"/>
      <c r="F46" s="107"/>
      <c r="G46" s="107"/>
    </row>
    <row r="47" spans="2:7" ht="12.75">
      <c r="B47" s="107"/>
      <c r="C47" s="107"/>
      <c r="D47" s="107"/>
      <c r="E47" s="107"/>
      <c r="F47" s="107"/>
      <c r="G47" s="107"/>
    </row>
    <row r="48" spans="2:7" ht="12.75">
      <c r="B48" s="107"/>
      <c r="C48" s="107"/>
      <c r="D48" s="107"/>
      <c r="E48" s="107"/>
      <c r="F48" s="107"/>
      <c r="G48" s="107"/>
    </row>
    <row r="49" spans="2:7" ht="12.75">
      <c r="B49" s="107"/>
      <c r="C49" s="107"/>
      <c r="D49" s="107"/>
      <c r="E49" s="107"/>
      <c r="F49" s="107"/>
      <c r="G49" s="107"/>
    </row>
    <row r="50" spans="2:7" ht="12.75">
      <c r="B50" s="107"/>
      <c r="C50" s="107"/>
      <c r="D50" s="107"/>
      <c r="E50" s="107"/>
      <c r="F50" s="107"/>
      <c r="G50" s="107"/>
    </row>
    <row r="51" spans="2:7" ht="12.75">
      <c r="B51" s="107"/>
      <c r="C51" s="107"/>
      <c r="D51" s="107"/>
      <c r="E51" s="107"/>
      <c r="F51" s="107"/>
      <c r="G51" s="107"/>
    </row>
    <row r="52" spans="2:7" ht="12.75">
      <c r="B52" s="107"/>
      <c r="C52" s="107"/>
      <c r="D52" s="107"/>
      <c r="E52" s="107"/>
      <c r="F52" s="107"/>
      <c r="G52" s="107"/>
    </row>
    <row r="53" spans="2:7" ht="12.75">
      <c r="B53" s="107"/>
      <c r="C53" s="107"/>
      <c r="D53" s="107"/>
      <c r="E53" s="107"/>
      <c r="F53" s="107"/>
      <c r="G53" s="107"/>
    </row>
    <row r="54" spans="2:7" ht="12.75">
      <c r="B54" s="107"/>
      <c r="C54" s="107"/>
      <c r="D54" s="107"/>
      <c r="E54" s="107"/>
      <c r="F54" s="107"/>
      <c r="G54" s="107"/>
    </row>
    <row r="55" spans="2:7" ht="12.75">
      <c r="B55" s="107"/>
      <c r="C55" s="107"/>
      <c r="D55" s="107"/>
      <c r="E55" s="107"/>
      <c r="F55" s="107"/>
      <c r="G55" s="107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96"/>
  <sheetViews>
    <sheetView workbookViewId="0" topLeftCell="A1">
      <selection activeCell="H45" sqref="H45:I45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8" t="s">
        <v>49</v>
      </c>
      <c r="B1" s="109"/>
      <c r="C1" s="110" t="str">
        <f>CONCATENATE(cislostavby," ",nazevstavby)</f>
        <v>RProj1610 Stav.úpravy bytu školníka na třídu - MŠ Zelenečská</v>
      </c>
      <c r="D1" s="111"/>
      <c r="E1" s="112"/>
      <c r="F1" s="111"/>
      <c r="G1" s="113" t="s">
        <v>50</v>
      </c>
      <c r="H1" s="114" t="s">
        <v>80</v>
      </c>
      <c r="I1" s="115"/>
    </row>
    <row r="2" spans="1:9" ht="13.5" thickBot="1">
      <c r="A2" s="116" t="s">
        <v>51</v>
      </c>
      <c r="B2" s="117"/>
      <c r="C2" s="118" t="str">
        <f>CONCATENATE(cisloobjektu," ",nazevobjektu)</f>
        <v>01 Stav.úpravy bytu školníka na třídu - MŠ Zelenečská</v>
      </c>
      <c r="D2" s="119"/>
      <c r="E2" s="120"/>
      <c r="F2" s="119"/>
      <c r="G2" s="121" t="s">
        <v>79</v>
      </c>
      <c r="H2" s="122"/>
      <c r="I2" s="123"/>
    </row>
    <row r="3" spans="1:9" ht="13.5" thickTop="1">
      <c r="A3" s="82"/>
      <c r="B3" s="82"/>
      <c r="C3" s="82"/>
      <c r="D3" s="82"/>
      <c r="E3" s="82"/>
      <c r="F3" s="69"/>
      <c r="G3" s="82"/>
      <c r="H3" s="82"/>
      <c r="I3" s="82"/>
    </row>
    <row r="4" spans="1:9" ht="19.5" customHeight="1">
      <c r="A4" s="124" t="s">
        <v>52</v>
      </c>
      <c r="B4" s="125"/>
      <c r="C4" s="125"/>
      <c r="D4" s="125"/>
      <c r="E4" s="126"/>
      <c r="F4" s="125"/>
      <c r="G4" s="125"/>
      <c r="H4" s="125"/>
      <c r="I4" s="125"/>
    </row>
    <row r="5" spans="1:9" ht="13.5" thickBot="1">
      <c r="A5" s="82"/>
      <c r="B5" s="82"/>
      <c r="C5" s="82"/>
      <c r="D5" s="82"/>
      <c r="E5" s="82"/>
      <c r="F5" s="82"/>
      <c r="G5" s="82"/>
      <c r="H5" s="82"/>
      <c r="I5" s="82"/>
    </row>
    <row r="6" spans="1:9" s="37" customFormat="1" ht="13.5" thickBot="1">
      <c r="A6" s="127"/>
      <c r="B6" s="128" t="s">
        <v>53</v>
      </c>
      <c r="C6" s="128"/>
      <c r="D6" s="129"/>
      <c r="E6" s="130" t="s">
        <v>54</v>
      </c>
      <c r="F6" s="131" t="s">
        <v>55</v>
      </c>
      <c r="G6" s="131" t="s">
        <v>56</v>
      </c>
      <c r="H6" s="131" t="s">
        <v>57</v>
      </c>
      <c r="I6" s="132" t="s">
        <v>30</v>
      </c>
    </row>
    <row r="7" spans="1:9" s="37" customFormat="1" ht="12.75">
      <c r="A7" s="227" t="str">
        <f>Položky!B7</f>
        <v>3</v>
      </c>
      <c r="B7" s="133" t="str">
        <f>Položky!C7</f>
        <v>Svislé a kompletní konstrukce</v>
      </c>
      <c r="C7" s="69"/>
      <c r="D7" s="134"/>
      <c r="E7" s="228">
        <f>Položky!BA40</f>
        <v>0</v>
      </c>
      <c r="F7" s="229">
        <f>Položky!BB40</f>
        <v>0</v>
      </c>
      <c r="G7" s="229">
        <f>Položky!BC40</f>
        <v>0</v>
      </c>
      <c r="H7" s="229">
        <f>Položky!BD40</f>
        <v>0</v>
      </c>
      <c r="I7" s="230">
        <f>Položky!BE40</f>
        <v>0</v>
      </c>
    </row>
    <row r="8" spans="1:9" s="37" customFormat="1" ht="12.75">
      <c r="A8" s="227" t="str">
        <f>Položky!B41</f>
        <v>4</v>
      </c>
      <c r="B8" s="133" t="str">
        <f>Položky!C41</f>
        <v>Vodorovné konstrukce</v>
      </c>
      <c r="C8" s="69"/>
      <c r="D8" s="134"/>
      <c r="E8" s="228">
        <f>Položky!BA46</f>
        <v>0</v>
      </c>
      <c r="F8" s="229">
        <f>Položky!BB46</f>
        <v>0</v>
      </c>
      <c r="G8" s="229">
        <f>Položky!BC46</f>
        <v>0</v>
      </c>
      <c r="H8" s="229">
        <f>Položky!BD46</f>
        <v>0</v>
      </c>
      <c r="I8" s="230">
        <f>Položky!BE46</f>
        <v>0</v>
      </c>
    </row>
    <row r="9" spans="1:9" s="37" customFormat="1" ht="12.75">
      <c r="A9" s="227" t="str">
        <f>Položky!B47</f>
        <v>61</v>
      </c>
      <c r="B9" s="133" t="str">
        <f>Položky!C47</f>
        <v>Upravy povrchů vnitřní</v>
      </c>
      <c r="C9" s="69"/>
      <c r="D9" s="134"/>
      <c r="E9" s="228">
        <f>Položky!BA62</f>
        <v>0</v>
      </c>
      <c r="F9" s="229">
        <f>Položky!BB62</f>
        <v>0</v>
      </c>
      <c r="G9" s="229">
        <f>Položky!BC62</f>
        <v>0</v>
      </c>
      <c r="H9" s="229">
        <f>Položky!BD62</f>
        <v>0</v>
      </c>
      <c r="I9" s="230">
        <f>Položky!BE62</f>
        <v>0</v>
      </c>
    </row>
    <row r="10" spans="1:9" s="37" customFormat="1" ht="12.75">
      <c r="A10" s="227" t="str">
        <f>Položky!B63</f>
        <v>62</v>
      </c>
      <c r="B10" s="133" t="str">
        <f>Položky!C63</f>
        <v>Úpravy povrchů vnější</v>
      </c>
      <c r="C10" s="69"/>
      <c r="D10" s="134"/>
      <c r="E10" s="228">
        <f>Položky!BA67</f>
        <v>0</v>
      </c>
      <c r="F10" s="229">
        <f>Položky!BB67</f>
        <v>0</v>
      </c>
      <c r="G10" s="229">
        <f>Položky!BC67</f>
        <v>0</v>
      </c>
      <c r="H10" s="229">
        <f>Položky!BD67</f>
        <v>0</v>
      </c>
      <c r="I10" s="230">
        <f>Položky!BE67</f>
        <v>0</v>
      </c>
    </row>
    <row r="11" spans="1:9" s="37" customFormat="1" ht="12.75">
      <c r="A11" s="227" t="str">
        <f>Položky!B68</f>
        <v>63</v>
      </c>
      <c r="B11" s="133" t="str">
        <f>Položky!C68</f>
        <v>Podlahy a podlahové konstrukce</v>
      </c>
      <c r="C11" s="69"/>
      <c r="D11" s="134"/>
      <c r="E11" s="228">
        <f>Položky!BA77</f>
        <v>0</v>
      </c>
      <c r="F11" s="229">
        <f>Položky!BB77</f>
        <v>0</v>
      </c>
      <c r="G11" s="229">
        <f>Položky!BC77</f>
        <v>0</v>
      </c>
      <c r="H11" s="229">
        <f>Položky!BD77</f>
        <v>0</v>
      </c>
      <c r="I11" s="230">
        <f>Položky!BE77</f>
        <v>0</v>
      </c>
    </row>
    <row r="12" spans="1:9" s="37" customFormat="1" ht="12.75">
      <c r="A12" s="227" t="str">
        <f>Položky!B78</f>
        <v>64</v>
      </c>
      <c r="B12" s="133" t="str">
        <f>Položky!C78</f>
        <v>Výplně otvorů</v>
      </c>
      <c r="C12" s="69"/>
      <c r="D12" s="134"/>
      <c r="E12" s="228">
        <f>Položky!BA96</f>
        <v>0</v>
      </c>
      <c r="F12" s="229">
        <f>Položky!BB96</f>
        <v>0</v>
      </c>
      <c r="G12" s="229">
        <f>Položky!BC96</f>
        <v>0</v>
      </c>
      <c r="H12" s="229">
        <f>Položky!BD96</f>
        <v>0</v>
      </c>
      <c r="I12" s="230">
        <f>Položky!BE96</f>
        <v>0</v>
      </c>
    </row>
    <row r="13" spans="1:9" s="37" customFormat="1" ht="12.75">
      <c r="A13" s="227" t="str">
        <f>Položky!B97</f>
        <v>95</v>
      </c>
      <c r="B13" s="133" t="str">
        <f>Položky!C97</f>
        <v>Dokončovací konstrukce na pozemních stavbách</v>
      </c>
      <c r="C13" s="69"/>
      <c r="D13" s="134"/>
      <c r="E13" s="228">
        <f>Položky!BA106</f>
        <v>0</v>
      </c>
      <c r="F13" s="229">
        <f>Položky!BB106</f>
        <v>0</v>
      </c>
      <c r="G13" s="229">
        <f>Položky!BC106</f>
        <v>0</v>
      </c>
      <c r="H13" s="229">
        <f>Položky!BD106</f>
        <v>0</v>
      </c>
      <c r="I13" s="230">
        <f>Položky!BE106</f>
        <v>0</v>
      </c>
    </row>
    <row r="14" spans="1:9" s="37" customFormat="1" ht="12.75">
      <c r="A14" s="227" t="str">
        <f>Položky!B107</f>
        <v>96</v>
      </c>
      <c r="B14" s="133" t="str">
        <f>Položky!C107</f>
        <v>Bourání konstrukcí</v>
      </c>
      <c r="C14" s="69"/>
      <c r="D14" s="134"/>
      <c r="E14" s="228">
        <f>Položky!BA149</f>
        <v>0</v>
      </c>
      <c r="F14" s="229">
        <f>Položky!BB149</f>
        <v>0</v>
      </c>
      <c r="G14" s="229">
        <f>Položky!BC149</f>
        <v>0</v>
      </c>
      <c r="H14" s="229">
        <f>Položky!BD149</f>
        <v>0</v>
      </c>
      <c r="I14" s="230">
        <f>Položky!BE149</f>
        <v>0</v>
      </c>
    </row>
    <row r="15" spans="1:9" s="37" customFormat="1" ht="12.75">
      <c r="A15" s="227" t="str">
        <f>Položky!B150</f>
        <v>97</v>
      </c>
      <c r="B15" s="133" t="str">
        <f>Položky!C150</f>
        <v>Prorážení otvorů</v>
      </c>
      <c r="C15" s="69"/>
      <c r="D15" s="134"/>
      <c r="E15" s="228">
        <f>Položky!BA171</f>
        <v>0</v>
      </c>
      <c r="F15" s="229">
        <f>Položky!BB171</f>
        <v>0</v>
      </c>
      <c r="G15" s="229">
        <f>Položky!BC171</f>
        <v>0</v>
      </c>
      <c r="H15" s="229">
        <f>Položky!BD171</f>
        <v>0</v>
      </c>
      <c r="I15" s="230">
        <f>Položky!BE171</f>
        <v>0</v>
      </c>
    </row>
    <row r="16" spans="1:9" s="37" customFormat="1" ht="12.75">
      <c r="A16" s="227" t="str">
        <f>Položky!B172</f>
        <v>99</v>
      </c>
      <c r="B16" s="133" t="str">
        <f>Položky!C172</f>
        <v>Staveništní přesun hmot</v>
      </c>
      <c r="C16" s="69"/>
      <c r="D16" s="134"/>
      <c r="E16" s="228">
        <f>Položky!BA174</f>
        <v>0</v>
      </c>
      <c r="F16" s="229">
        <f>Položky!BB174</f>
        <v>0</v>
      </c>
      <c r="G16" s="229">
        <f>Položky!BC174</f>
        <v>0</v>
      </c>
      <c r="H16" s="229">
        <f>Položky!BD174</f>
        <v>0</v>
      </c>
      <c r="I16" s="230">
        <f>Položky!BE174</f>
        <v>0</v>
      </c>
    </row>
    <row r="17" spans="1:9" s="37" customFormat="1" ht="12.75">
      <c r="A17" s="227" t="str">
        <f>Položky!B175</f>
        <v>711</v>
      </c>
      <c r="B17" s="133" t="str">
        <f>Položky!C175</f>
        <v>Izolace proti vodě</v>
      </c>
      <c r="C17" s="69"/>
      <c r="D17" s="134"/>
      <c r="E17" s="228">
        <f>Položky!BA189</f>
        <v>0</v>
      </c>
      <c r="F17" s="229">
        <f>Položky!BB189</f>
        <v>0</v>
      </c>
      <c r="G17" s="229">
        <f>Položky!BC189</f>
        <v>0</v>
      </c>
      <c r="H17" s="229">
        <f>Položky!BD189</f>
        <v>0</v>
      </c>
      <c r="I17" s="230">
        <f>Položky!BE189</f>
        <v>0</v>
      </c>
    </row>
    <row r="18" spans="1:9" s="37" customFormat="1" ht="12.75">
      <c r="A18" s="227" t="str">
        <f>Položky!B190</f>
        <v>713</v>
      </c>
      <c r="B18" s="133" t="str">
        <f>Položky!C190</f>
        <v>Izolace tepelné</v>
      </c>
      <c r="C18" s="69"/>
      <c r="D18" s="134"/>
      <c r="E18" s="228">
        <f>Položky!BA197</f>
        <v>0</v>
      </c>
      <c r="F18" s="229">
        <f>Položky!BB197</f>
        <v>0</v>
      </c>
      <c r="G18" s="229">
        <f>Položky!BC197</f>
        <v>0</v>
      </c>
      <c r="H18" s="229">
        <f>Položky!BD197</f>
        <v>0</v>
      </c>
      <c r="I18" s="230">
        <f>Položky!BE197</f>
        <v>0</v>
      </c>
    </row>
    <row r="19" spans="1:9" s="37" customFormat="1" ht="12.75">
      <c r="A19" s="227" t="str">
        <f>Položky!B198</f>
        <v>720</v>
      </c>
      <c r="B19" s="133" t="str">
        <f>Položky!C198</f>
        <v>Zdravotechnická instalace</v>
      </c>
      <c r="C19" s="69"/>
      <c r="D19" s="134"/>
      <c r="E19" s="228">
        <f>Položky!BA202</f>
        <v>0</v>
      </c>
      <c r="F19" s="229">
        <f>Položky!BB202</f>
        <v>0</v>
      </c>
      <c r="G19" s="229">
        <f>Položky!BC202</f>
        <v>0</v>
      </c>
      <c r="H19" s="229">
        <f>Položky!BD202</f>
        <v>0</v>
      </c>
      <c r="I19" s="230">
        <f>Položky!BE202</f>
        <v>0</v>
      </c>
    </row>
    <row r="20" spans="1:9" s="37" customFormat="1" ht="12.75">
      <c r="A20" s="227" t="str">
        <f>Položky!B203</f>
        <v>730</v>
      </c>
      <c r="B20" s="133" t="str">
        <f>Položky!C203</f>
        <v>Ústřední vytápění</v>
      </c>
      <c r="C20" s="69"/>
      <c r="D20" s="134"/>
      <c r="E20" s="228">
        <f>Položky!BA206</f>
        <v>0</v>
      </c>
      <c r="F20" s="229">
        <f>Položky!BB206</f>
        <v>0</v>
      </c>
      <c r="G20" s="229">
        <f>Položky!BC206</f>
        <v>0</v>
      </c>
      <c r="H20" s="229">
        <f>Položky!BD206</f>
        <v>0</v>
      </c>
      <c r="I20" s="230">
        <f>Položky!BE206</f>
        <v>0</v>
      </c>
    </row>
    <row r="21" spans="1:9" s="37" customFormat="1" ht="12.75">
      <c r="A21" s="227" t="str">
        <f>Položky!B207</f>
        <v>764</v>
      </c>
      <c r="B21" s="133" t="str">
        <f>Položky!C207</f>
        <v>Konstrukce klempířské</v>
      </c>
      <c r="C21" s="69"/>
      <c r="D21" s="134"/>
      <c r="E21" s="228">
        <f>Položky!BA214</f>
        <v>0</v>
      </c>
      <c r="F21" s="229">
        <f>Položky!BB214</f>
        <v>0</v>
      </c>
      <c r="G21" s="229">
        <f>Položky!BC214</f>
        <v>0</v>
      </c>
      <c r="H21" s="229">
        <f>Položky!BD214</f>
        <v>0</v>
      </c>
      <c r="I21" s="230">
        <f>Položky!BE214</f>
        <v>0</v>
      </c>
    </row>
    <row r="22" spans="1:9" s="37" customFormat="1" ht="12.75">
      <c r="A22" s="227" t="str">
        <f>Položky!B215</f>
        <v>766</v>
      </c>
      <c r="B22" s="133" t="str">
        <f>Položky!C215</f>
        <v>Konstrukce truhlářské</v>
      </c>
      <c r="C22" s="69"/>
      <c r="D22" s="134"/>
      <c r="E22" s="228">
        <f>Položky!BA257</f>
        <v>0</v>
      </c>
      <c r="F22" s="229">
        <f>Položky!BB257</f>
        <v>0</v>
      </c>
      <c r="G22" s="229">
        <f>Položky!BC257</f>
        <v>0</v>
      </c>
      <c r="H22" s="229">
        <f>Položky!BD257</f>
        <v>0</v>
      </c>
      <c r="I22" s="230">
        <f>Položky!BE257</f>
        <v>0</v>
      </c>
    </row>
    <row r="23" spans="1:9" s="37" customFormat="1" ht="12.75">
      <c r="A23" s="227" t="str">
        <f>Položky!B258</f>
        <v>767</v>
      </c>
      <c r="B23" s="133" t="str">
        <f>Položky!C258</f>
        <v>Konstrukce zámečnické</v>
      </c>
      <c r="C23" s="69"/>
      <c r="D23" s="134"/>
      <c r="E23" s="228">
        <f>Položky!BA265</f>
        <v>0</v>
      </c>
      <c r="F23" s="229">
        <f>Položky!BB265</f>
        <v>0</v>
      </c>
      <c r="G23" s="229">
        <f>Položky!BC265</f>
        <v>0</v>
      </c>
      <c r="H23" s="229">
        <f>Položky!BD265</f>
        <v>0</v>
      </c>
      <c r="I23" s="230">
        <f>Položky!BE265</f>
        <v>0</v>
      </c>
    </row>
    <row r="24" spans="1:9" s="37" customFormat="1" ht="12.75">
      <c r="A24" s="227" t="str">
        <f>Položky!B266</f>
        <v>771</v>
      </c>
      <c r="B24" s="133" t="str">
        <f>Položky!C266</f>
        <v>Podlahy z dlaždic a obklady</v>
      </c>
      <c r="C24" s="69"/>
      <c r="D24" s="134"/>
      <c r="E24" s="228">
        <f>Položky!BA283</f>
        <v>0</v>
      </c>
      <c r="F24" s="229">
        <f>Položky!BB283</f>
        <v>0</v>
      </c>
      <c r="G24" s="229">
        <f>Položky!BC283</f>
        <v>0</v>
      </c>
      <c r="H24" s="229">
        <f>Položky!BD283</f>
        <v>0</v>
      </c>
      <c r="I24" s="230">
        <f>Položky!BE283</f>
        <v>0</v>
      </c>
    </row>
    <row r="25" spans="1:9" s="37" customFormat="1" ht="12.75">
      <c r="A25" s="227" t="str">
        <f>Položky!B284</f>
        <v>775</v>
      </c>
      <c r="B25" s="133" t="str">
        <f>Položky!C284</f>
        <v>Podlahy vlysové a parketové</v>
      </c>
      <c r="C25" s="69"/>
      <c r="D25" s="134"/>
      <c r="E25" s="228">
        <f>Položky!BA289</f>
        <v>0</v>
      </c>
      <c r="F25" s="229">
        <f>Položky!BB289</f>
        <v>0</v>
      </c>
      <c r="G25" s="229">
        <f>Položky!BC289</f>
        <v>0</v>
      </c>
      <c r="H25" s="229">
        <f>Položky!BD289</f>
        <v>0</v>
      </c>
      <c r="I25" s="230">
        <f>Položky!BE289</f>
        <v>0</v>
      </c>
    </row>
    <row r="26" spans="1:9" s="37" customFormat="1" ht="12.75">
      <c r="A26" s="227" t="str">
        <f>Položky!B290</f>
        <v>776</v>
      </c>
      <c r="B26" s="133" t="str">
        <f>Položky!C290</f>
        <v>Podlahy povlakové</v>
      </c>
      <c r="C26" s="69"/>
      <c r="D26" s="134"/>
      <c r="E26" s="228">
        <f>Položky!BA310</f>
        <v>0</v>
      </c>
      <c r="F26" s="229">
        <f>Položky!BB310</f>
        <v>0</v>
      </c>
      <c r="G26" s="229">
        <f>Položky!BC310</f>
        <v>0</v>
      </c>
      <c r="H26" s="229">
        <f>Položky!BD310</f>
        <v>0</v>
      </c>
      <c r="I26" s="230">
        <f>Položky!BE310</f>
        <v>0</v>
      </c>
    </row>
    <row r="27" spans="1:9" s="37" customFormat="1" ht="12.75">
      <c r="A27" s="227" t="str">
        <f>Položky!B311</f>
        <v>781</v>
      </c>
      <c r="B27" s="133" t="str">
        <f>Položky!C311</f>
        <v>Obklady keramické</v>
      </c>
      <c r="C27" s="69"/>
      <c r="D27" s="134"/>
      <c r="E27" s="228">
        <f>Položky!BA323</f>
        <v>0</v>
      </c>
      <c r="F27" s="229">
        <f>Položky!BB323</f>
        <v>0</v>
      </c>
      <c r="G27" s="229">
        <f>Položky!BC323</f>
        <v>0</v>
      </c>
      <c r="H27" s="229">
        <f>Položky!BD323</f>
        <v>0</v>
      </c>
      <c r="I27" s="230">
        <f>Položky!BE323</f>
        <v>0</v>
      </c>
    </row>
    <row r="28" spans="1:9" s="37" customFormat="1" ht="12.75">
      <c r="A28" s="227" t="str">
        <f>Položky!B324</f>
        <v>784</v>
      </c>
      <c r="B28" s="133" t="str">
        <f>Položky!C324</f>
        <v>Malby</v>
      </c>
      <c r="C28" s="69"/>
      <c r="D28" s="134"/>
      <c r="E28" s="228">
        <f>Položky!BA338</f>
        <v>0</v>
      </c>
      <c r="F28" s="229">
        <f>Položky!BB338</f>
        <v>0</v>
      </c>
      <c r="G28" s="229">
        <f>Položky!BC338</f>
        <v>0</v>
      </c>
      <c r="H28" s="229">
        <f>Položky!BD338</f>
        <v>0</v>
      </c>
      <c r="I28" s="230">
        <f>Položky!BE338</f>
        <v>0</v>
      </c>
    </row>
    <row r="29" spans="1:9" s="37" customFormat="1" ht="12.75">
      <c r="A29" s="227" t="str">
        <f>Položky!B339</f>
        <v>M21</v>
      </c>
      <c r="B29" s="133" t="str">
        <f>Položky!C339</f>
        <v>Elektromontáže</v>
      </c>
      <c r="C29" s="69"/>
      <c r="D29" s="134"/>
      <c r="E29" s="228">
        <f>Položky!BA342</f>
        <v>0</v>
      </c>
      <c r="F29" s="229">
        <f>Položky!BB342</f>
        <v>0</v>
      </c>
      <c r="G29" s="229">
        <f>Položky!BC342</f>
        <v>0</v>
      </c>
      <c r="H29" s="229">
        <f>Položky!BD342</f>
        <v>0</v>
      </c>
      <c r="I29" s="230">
        <f>Položky!BE342</f>
        <v>0</v>
      </c>
    </row>
    <row r="30" spans="1:9" s="37" customFormat="1" ht="12.75">
      <c r="A30" s="227" t="str">
        <f>Položky!B343</f>
        <v>M24</v>
      </c>
      <c r="B30" s="133" t="str">
        <f>Položky!C343</f>
        <v>Montáže vzduchotechnických zařízení</v>
      </c>
      <c r="C30" s="69"/>
      <c r="D30" s="134"/>
      <c r="E30" s="228">
        <f>Položky!BA346</f>
        <v>0</v>
      </c>
      <c r="F30" s="229">
        <f>Položky!BB346</f>
        <v>0</v>
      </c>
      <c r="G30" s="229">
        <f>Položky!BC346</f>
        <v>0</v>
      </c>
      <c r="H30" s="229">
        <f>Položky!BD346</f>
        <v>0</v>
      </c>
      <c r="I30" s="230">
        <f>Položky!BE346</f>
        <v>0</v>
      </c>
    </row>
    <row r="31" spans="1:9" s="37" customFormat="1" ht="13.5" thickBot="1">
      <c r="A31" s="227" t="str">
        <f>Položky!B347</f>
        <v>D96</v>
      </c>
      <c r="B31" s="133" t="str">
        <f>Položky!C347</f>
        <v>Přesuny suti a vybouraných hmot</v>
      </c>
      <c r="C31" s="69"/>
      <c r="D31" s="134"/>
      <c r="E31" s="228">
        <f>Položky!BA355</f>
        <v>0</v>
      </c>
      <c r="F31" s="229">
        <f>Položky!BB355</f>
        <v>0</v>
      </c>
      <c r="G31" s="229">
        <f>Položky!BC355</f>
        <v>0</v>
      </c>
      <c r="H31" s="229">
        <f>Položky!BD355</f>
        <v>0</v>
      </c>
      <c r="I31" s="230">
        <f>Položky!BE355</f>
        <v>0</v>
      </c>
    </row>
    <row r="32" spans="1:9" s="141" customFormat="1" ht="13.5" thickBot="1">
      <c r="A32" s="135"/>
      <c r="B32" s="136" t="s">
        <v>58</v>
      </c>
      <c r="C32" s="136"/>
      <c r="D32" s="137"/>
      <c r="E32" s="138">
        <f>SUM(E7:E31)</f>
        <v>0</v>
      </c>
      <c r="F32" s="139">
        <f>SUM(F7:F31)</f>
        <v>0</v>
      </c>
      <c r="G32" s="139">
        <f>SUM(G7:G31)</f>
        <v>0</v>
      </c>
      <c r="H32" s="139">
        <f>SUM(H7:H31)</f>
        <v>0</v>
      </c>
      <c r="I32" s="140">
        <f>SUM(I7:I31)</f>
        <v>0</v>
      </c>
    </row>
    <row r="33" spans="1:9" ht="12.75">
      <c r="A33" s="69"/>
      <c r="B33" s="69"/>
      <c r="C33" s="69"/>
      <c r="D33" s="69"/>
      <c r="E33" s="69"/>
      <c r="F33" s="69"/>
      <c r="G33" s="69"/>
      <c r="H33" s="69"/>
      <c r="I33" s="69"/>
    </row>
    <row r="34" spans="1:57" ht="19.5" customHeight="1">
      <c r="A34" s="125" t="s">
        <v>59</v>
      </c>
      <c r="B34" s="125"/>
      <c r="C34" s="125"/>
      <c r="D34" s="125"/>
      <c r="E34" s="125"/>
      <c r="F34" s="125"/>
      <c r="G34" s="142"/>
      <c r="H34" s="125"/>
      <c r="I34" s="125"/>
      <c r="BA34" s="43"/>
      <c r="BB34" s="43"/>
      <c r="BC34" s="43"/>
      <c r="BD34" s="43"/>
      <c r="BE34" s="43"/>
    </row>
    <row r="35" spans="1:9" ht="13.5" thickBot="1">
      <c r="A35" s="82"/>
      <c r="B35" s="82"/>
      <c r="C35" s="82"/>
      <c r="D35" s="82"/>
      <c r="E35" s="82"/>
      <c r="F35" s="82"/>
      <c r="G35" s="82"/>
      <c r="H35" s="82"/>
      <c r="I35" s="82"/>
    </row>
    <row r="36" spans="1:9" ht="12.75">
      <c r="A36" s="76" t="s">
        <v>60</v>
      </c>
      <c r="B36" s="77"/>
      <c r="C36" s="77"/>
      <c r="D36" s="143"/>
      <c r="E36" s="144" t="s">
        <v>61</v>
      </c>
      <c r="F36" s="145" t="s">
        <v>62</v>
      </c>
      <c r="G36" s="146" t="s">
        <v>63</v>
      </c>
      <c r="H36" s="147"/>
      <c r="I36" s="148" t="s">
        <v>61</v>
      </c>
    </row>
    <row r="37" spans="1:53" ht="12.75">
      <c r="A37" s="67" t="s">
        <v>552</v>
      </c>
      <c r="B37" s="58"/>
      <c r="C37" s="58"/>
      <c r="D37" s="149"/>
      <c r="E37" s="150"/>
      <c r="F37" s="151"/>
      <c r="G37" s="152">
        <f>CHOOSE(BA37+1,HSV+PSV,HSV+PSV+Mont,HSV+PSV+Dodavka+Mont,HSV,PSV,Mont,Dodavka,Mont+Dodavka,0)</f>
        <v>0</v>
      </c>
      <c r="H37" s="153"/>
      <c r="I37" s="154">
        <f>E37+F37*G37/100</f>
        <v>0</v>
      </c>
      <c r="BA37">
        <v>2</v>
      </c>
    </row>
    <row r="38" spans="1:53" ht="12.75">
      <c r="A38" s="67" t="s">
        <v>553</v>
      </c>
      <c r="B38" s="58"/>
      <c r="C38" s="58"/>
      <c r="D38" s="149"/>
      <c r="E38" s="150"/>
      <c r="F38" s="151"/>
      <c r="G38" s="152">
        <f>CHOOSE(BA38+1,HSV+PSV,HSV+PSV+Mont,HSV+PSV+Dodavka+Mont,HSV,PSV,Mont,Dodavka,Mont+Dodavka,0)</f>
        <v>0</v>
      </c>
      <c r="H38" s="153"/>
      <c r="I38" s="154">
        <f>E38+F38*G38/100</f>
        <v>0</v>
      </c>
      <c r="BA38">
        <v>2</v>
      </c>
    </row>
    <row r="39" spans="1:53" ht="12.75">
      <c r="A39" s="67" t="s">
        <v>554</v>
      </c>
      <c r="B39" s="58"/>
      <c r="C39" s="58"/>
      <c r="D39" s="149"/>
      <c r="E39" s="150"/>
      <c r="F39" s="151"/>
      <c r="G39" s="152">
        <f>CHOOSE(BA39+1,HSV+PSV,HSV+PSV+Mont,HSV+PSV+Dodavka+Mont,HSV,PSV,Mont,Dodavka,Mont+Dodavka,0)</f>
        <v>0</v>
      </c>
      <c r="H39" s="153"/>
      <c r="I39" s="154">
        <f>E39+F39*G39/100</f>
        <v>0</v>
      </c>
      <c r="BA39">
        <v>2</v>
      </c>
    </row>
    <row r="40" spans="1:53" ht="12.75">
      <c r="A40" s="67" t="s">
        <v>555</v>
      </c>
      <c r="B40" s="58"/>
      <c r="C40" s="58"/>
      <c r="D40" s="149"/>
      <c r="E40" s="150"/>
      <c r="F40" s="151"/>
      <c r="G40" s="152">
        <f>CHOOSE(BA40+1,HSV+PSV,HSV+PSV+Mont,HSV+PSV+Dodavka+Mont,HSV,PSV,Mont,Dodavka,Mont+Dodavka,0)</f>
        <v>0</v>
      </c>
      <c r="H40" s="153"/>
      <c r="I40" s="154">
        <f>E40+F40*G40/100</f>
        <v>0</v>
      </c>
      <c r="BA40">
        <v>2</v>
      </c>
    </row>
    <row r="41" spans="1:53" ht="12.75">
      <c r="A41" s="67" t="s">
        <v>556</v>
      </c>
      <c r="B41" s="58"/>
      <c r="C41" s="58"/>
      <c r="D41" s="149"/>
      <c r="E41" s="150"/>
      <c r="F41" s="151"/>
      <c r="G41" s="152">
        <f>CHOOSE(BA41+1,HSV+PSV,HSV+PSV+Mont,HSV+PSV+Dodavka+Mont,HSV,PSV,Mont,Dodavka,Mont+Dodavka,0)</f>
        <v>0</v>
      </c>
      <c r="H41" s="153"/>
      <c r="I41" s="154">
        <f>E41+F41*G41/100</f>
        <v>0</v>
      </c>
      <c r="BA41">
        <v>2</v>
      </c>
    </row>
    <row r="42" spans="1:53" ht="12.75">
      <c r="A42" s="67" t="s">
        <v>557</v>
      </c>
      <c r="B42" s="58"/>
      <c r="C42" s="58"/>
      <c r="D42" s="149"/>
      <c r="E42" s="150"/>
      <c r="F42" s="151"/>
      <c r="G42" s="152">
        <f>CHOOSE(BA42+1,HSV+PSV,HSV+PSV+Mont,HSV+PSV+Dodavka+Mont,HSV,PSV,Mont,Dodavka,Mont+Dodavka,0)</f>
        <v>0</v>
      </c>
      <c r="H42" s="153"/>
      <c r="I42" s="154">
        <f>E42+F42*G42/100</f>
        <v>0</v>
      </c>
      <c r="BA42">
        <v>2</v>
      </c>
    </row>
    <row r="43" spans="1:53" ht="12.75">
      <c r="A43" s="67" t="s">
        <v>558</v>
      </c>
      <c r="B43" s="58"/>
      <c r="C43" s="58"/>
      <c r="D43" s="149"/>
      <c r="E43" s="150"/>
      <c r="F43" s="151"/>
      <c r="G43" s="152">
        <f>CHOOSE(BA43+1,HSV+PSV,HSV+PSV+Mont,HSV+PSV+Dodavka+Mont,HSV,PSV,Mont,Dodavka,Mont+Dodavka,0)</f>
        <v>0</v>
      </c>
      <c r="H43" s="153"/>
      <c r="I43" s="154">
        <f>E43+F43*G43/100</f>
        <v>0</v>
      </c>
      <c r="BA43">
        <v>2</v>
      </c>
    </row>
    <row r="44" spans="1:53" ht="12.75">
      <c r="A44" s="67" t="s">
        <v>559</v>
      </c>
      <c r="B44" s="58"/>
      <c r="C44" s="58"/>
      <c r="D44" s="149"/>
      <c r="E44" s="150"/>
      <c r="F44" s="151"/>
      <c r="G44" s="152">
        <f>CHOOSE(BA44+1,HSV+PSV,HSV+PSV+Mont,HSV+PSV+Dodavka+Mont,HSV,PSV,Mont,Dodavka,Mont+Dodavka,0)</f>
        <v>0</v>
      </c>
      <c r="H44" s="153"/>
      <c r="I44" s="154">
        <f>E44+F44*G44/100</f>
        <v>0</v>
      </c>
      <c r="BA44">
        <v>2</v>
      </c>
    </row>
    <row r="45" spans="1:9" ht="13.5" thickBot="1">
      <c r="A45" s="155"/>
      <c r="B45" s="156" t="s">
        <v>64</v>
      </c>
      <c r="C45" s="157"/>
      <c r="D45" s="158"/>
      <c r="E45" s="159"/>
      <c r="F45" s="160"/>
      <c r="G45" s="160"/>
      <c r="H45" s="161">
        <f>SUM(I37:I44)</f>
        <v>0</v>
      </c>
      <c r="I45" s="162"/>
    </row>
    <row r="47" spans="2:9" ht="12.75">
      <c r="B47" s="141"/>
      <c r="F47" s="163"/>
      <c r="G47" s="164"/>
      <c r="H47" s="164"/>
      <c r="I47" s="165"/>
    </row>
    <row r="48" spans="6:9" ht="12.75">
      <c r="F48" s="163"/>
      <c r="G48" s="164"/>
      <c r="H48" s="164"/>
      <c r="I48" s="165"/>
    </row>
    <row r="49" spans="6:9" ht="12.75">
      <c r="F49" s="163"/>
      <c r="G49" s="164"/>
      <c r="H49" s="164"/>
      <c r="I49" s="165"/>
    </row>
    <row r="50" spans="6:9" ht="12.75">
      <c r="F50" s="163"/>
      <c r="G50" s="164"/>
      <c r="H50" s="164"/>
      <c r="I50" s="165"/>
    </row>
    <row r="51" spans="6:9" ht="12.75">
      <c r="F51" s="163"/>
      <c r="G51" s="164"/>
      <c r="H51" s="164"/>
      <c r="I51" s="165"/>
    </row>
    <row r="52" spans="6:9" ht="12.75">
      <c r="F52" s="163"/>
      <c r="G52" s="164"/>
      <c r="H52" s="164"/>
      <c r="I52" s="165"/>
    </row>
    <row r="53" spans="6:9" ht="12.75">
      <c r="F53" s="163"/>
      <c r="G53" s="164"/>
      <c r="H53" s="164"/>
      <c r="I53" s="165"/>
    </row>
    <row r="54" spans="6:9" ht="12.75">
      <c r="F54" s="163"/>
      <c r="G54" s="164"/>
      <c r="H54" s="164"/>
      <c r="I54" s="165"/>
    </row>
    <row r="55" spans="6:9" ht="12.75">
      <c r="F55" s="163"/>
      <c r="G55" s="164"/>
      <c r="H55" s="164"/>
      <c r="I55" s="165"/>
    </row>
    <row r="56" spans="6:9" ht="12.75">
      <c r="F56" s="163"/>
      <c r="G56" s="164"/>
      <c r="H56" s="164"/>
      <c r="I56" s="165"/>
    </row>
    <row r="57" spans="6:9" ht="12.75">
      <c r="F57" s="163"/>
      <c r="G57" s="164"/>
      <c r="H57" s="164"/>
      <c r="I57" s="165"/>
    </row>
    <row r="58" spans="6:9" ht="12.75">
      <c r="F58" s="163"/>
      <c r="G58" s="164"/>
      <c r="H58" s="164"/>
      <c r="I58" s="165"/>
    </row>
    <row r="59" spans="6:9" ht="12.75">
      <c r="F59" s="163"/>
      <c r="G59" s="164"/>
      <c r="H59" s="164"/>
      <c r="I59" s="165"/>
    </row>
    <row r="60" spans="6:9" ht="12.75">
      <c r="F60" s="163"/>
      <c r="G60" s="164"/>
      <c r="H60" s="164"/>
      <c r="I60" s="165"/>
    </row>
    <row r="61" spans="6:9" ht="12.75">
      <c r="F61" s="163"/>
      <c r="G61" s="164"/>
      <c r="H61" s="164"/>
      <c r="I61" s="165"/>
    </row>
    <row r="62" spans="6:9" ht="12.75">
      <c r="F62" s="163"/>
      <c r="G62" s="164"/>
      <c r="H62" s="164"/>
      <c r="I62" s="165"/>
    </row>
    <row r="63" spans="6:9" ht="12.75">
      <c r="F63" s="163"/>
      <c r="G63" s="164"/>
      <c r="H63" s="164"/>
      <c r="I63" s="165"/>
    </row>
    <row r="64" spans="6:9" ht="12.75">
      <c r="F64" s="163"/>
      <c r="G64" s="164"/>
      <c r="H64" s="164"/>
      <c r="I64" s="165"/>
    </row>
    <row r="65" spans="6:9" ht="12.75">
      <c r="F65" s="163"/>
      <c r="G65" s="164"/>
      <c r="H65" s="164"/>
      <c r="I65" s="165"/>
    </row>
    <row r="66" spans="6:9" ht="12.75">
      <c r="F66" s="163"/>
      <c r="G66" s="164"/>
      <c r="H66" s="164"/>
      <c r="I66" s="165"/>
    </row>
    <row r="67" spans="6:9" ht="12.75">
      <c r="F67" s="163"/>
      <c r="G67" s="164"/>
      <c r="H67" s="164"/>
      <c r="I67" s="165"/>
    </row>
    <row r="68" spans="6:9" ht="12.75">
      <c r="F68" s="163"/>
      <c r="G68" s="164"/>
      <c r="H68" s="164"/>
      <c r="I68" s="165"/>
    </row>
    <row r="69" spans="6:9" ht="12.75">
      <c r="F69" s="163"/>
      <c r="G69" s="164"/>
      <c r="H69" s="164"/>
      <c r="I69" s="165"/>
    </row>
    <row r="70" spans="6:9" ht="12.75">
      <c r="F70" s="163"/>
      <c r="G70" s="164"/>
      <c r="H70" s="164"/>
      <c r="I70" s="165"/>
    </row>
    <row r="71" spans="6:9" ht="12.75">
      <c r="F71" s="163"/>
      <c r="G71" s="164"/>
      <c r="H71" s="164"/>
      <c r="I71" s="165"/>
    </row>
    <row r="72" spans="6:9" ht="12.75">
      <c r="F72" s="163"/>
      <c r="G72" s="164"/>
      <c r="H72" s="164"/>
      <c r="I72" s="165"/>
    </row>
    <row r="73" spans="6:9" ht="12.75">
      <c r="F73" s="163"/>
      <c r="G73" s="164"/>
      <c r="H73" s="164"/>
      <c r="I73" s="165"/>
    </row>
    <row r="74" spans="6:9" ht="12.75">
      <c r="F74" s="163"/>
      <c r="G74" s="164"/>
      <c r="H74" s="164"/>
      <c r="I74" s="165"/>
    </row>
    <row r="75" spans="6:9" ht="12.75">
      <c r="F75" s="163"/>
      <c r="G75" s="164"/>
      <c r="H75" s="164"/>
      <c r="I75" s="165"/>
    </row>
    <row r="76" spans="6:9" ht="12.75">
      <c r="F76" s="163"/>
      <c r="G76" s="164"/>
      <c r="H76" s="164"/>
      <c r="I76" s="165"/>
    </row>
    <row r="77" spans="6:9" ht="12.75">
      <c r="F77" s="163"/>
      <c r="G77" s="164"/>
      <c r="H77" s="164"/>
      <c r="I77" s="165"/>
    </row>
    <row r="78" spans="6:9" ht="12.75">
      <c r="F78" s="163"/>
      <c r="G78" s="164"/>
      <c r="H78" s="164"/>
      <c r="I78" s="165"/>
    </row>
    <row r="79" spans="6:9" ht="12.75">
      <c r="F79" s="163"/>
      <c r="G79" s="164"/>
      <c r="H79" s="164"/>
      <c r="I79" s="165"/>
    </row>
    <row r="80" spans="6:9" ht="12.75">
      <c r="F80" s="163"/>
      <c r="G80" s="164"/>
      <c r="H80" s="164"/>
      <c r="I80" s="165"/>
    </row>
    <row r="81" spans="6:9" ht="12.75">
      <c r="F81" s="163"/>
      <c r="G81" s="164"/>
      <c r="H81" s="164"/>
      <c r="I81" s="165"/>
    </row>
    <row r="82" spans="6:9" ht="12.75">
      <c r="F82" s="163"/>
      <c r="G82" s="164"/>
      <c r="H82" s="164"/>
      <c r="I82" s="165"/>
    </row>
    <row r="83" spans="6:9" ht="12.75">
      <c r="F83" s="163"/>
      <c r="G83" s="164"/>
      <c r="H83" s="164"/>
      <c r="I83" s="165"/>
    </row>
    <row r="84" spans="6:9" ht="12.75">
      <c r="F84" s="163"/>
      <c r="G84" s="164"/>
      <c r="H84" s="164"/>
      <c r="I84" s="165"/>
    </row>
    <row r="85" spans="6:9" ht="12.75">
      <c r="F85" s="163"/>
      <c r="G85" s="164"/>
      <c r="H85" s="164"/>
      <c r="I85" s="165"/>
    </row>
    <row r="86" spans="6:9" ht="12.75">
      <c r="F86" s="163"/>
      <c r="G86" s="164"/>
      <c r="H86" s="164"/>
      <c r="I86" s="165"/>
    </row>
    <row r="87" spans="6:9" ht="12.75">
      <c r="F87" s="163"/>
      <c r="G87" s="164"/>
      <c r="H87" s="164"/>
      <c r="I87" s="165"/>
    </row>
    <row r="88" spans="6:9" ht="12.75">
      <c r="F88" s="163"/>
      <c r="G88" s="164"/>
      <c r="H88" s="164"/>
      <c r="I88" s="165"/>
    </row>
    <row r="89" spans="6:9" ht="12.75">
      <c r="F89" s="163"/>
      <c r="G89" s="164"/>
      <c r="H89" s="164"/>
      <c r="I89" s="165"/>
    </row>
    <row r="90" spans="6:9" ht="12.75">
      <c r="F90" s="163"/>
      <c r="G90" s="164"/>
      <c r="H90" s="164"/>
      <c r="I90" s="165"/>
    </row>
    <row r="91" spans="6:9" ht="12.75">
      <c r="F91" s="163"/>
      <c r="G91" s="164"/>
      <c r="H91" s="164"/>
      <c r="I91" s="165"/>
    </row>
    <row r="92" spans="6:9" ht="12.75">
      <c r="F92" s="163"/>
      <c r="G92" s="164"/>
      <c r="H92" s="164"/>
      <c r="I92" s="165"/>
    </row>
    <row r="93" spans="6:9" ht="12.75">
      <c r="F93" s="163"/>
      <c r="G93" s="164"/>
      <c r="H93" s="164"/>
      <c r="I93" s="165"/>
    </row>
    <row r="94" spans="6:9" ht="12.75">
      <c r="F94" s="163"/>
      <c r="G94" s="164"/>
      <c r="H94" s="164"/>
      <c r="I94" s="165"/>
    </row>
    <row r="95" spans="6:9" ht="12.75">
      <c r="F95" s="163"/>
      <c r="G95" s="164"/>
      <c r="H95" s="164"/>
      <c r="I95" s="165"/>
    </row>
    <row r="96" spans="6:9" ht="12.75">
      <c r="F96" s="163"/>
      <c r="G96" s="164"/>
      <c r="H96" s="164"/>
      <c r="I96" s="165"/>
    </row>
  </sheetData>
  <mergeCells count="4">
    <mergeCell ref="A1:B1"/>
    <mergeCell ref="A2:B2"/>
    <mergeCell ref="G2:I2"/>
    <mergeCell ref="H45:I4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428"/>
  <sheetViews>
    <sheetView showGridLines="0" showZeros="0" workbookViewId="0" topLeftCell="A1">
      <selection activeCell="A355" sqref="A355:IV357"/>
    </sheetView>
  </sheetViews>
  <sheetFormatPr defaultColWidth="9.00390625" defaultRowHeight="12.75"/>
  <cols>
    <col min="1" max="1" width="4.375" style="167" customWidth="1"/>
    <col min="2" max="2" width="11.625" style="167" customWidth="1"/>
    <col min="3" max="3" width="40.375" style="167" customWidth="1"/>
    <col min="4" max="4" width="5.625" style="167" customWidth="1"/>
    <col min="5" max="5" width="8.625" style="221" customWidth="1"/>
    <col min="6" max="6" width="9.875" style="167" customWidth="1"/>
    <col min="7" max="7" width="13.875" style="167" customWidth="1"/>
    <col min="8" max="11" width="9.125" style="167" customWidth="1"/>
    <col min="12" max="12" width="75.375" style="167" customWidth="1"/>
    <col min="13" max="13" width="45.25390625" style="167" customWidth="1"/>
    <col min="14" max="16384" width="9.125" style="167" customWidth="1"/>
  </cols>
  <sheetData>
    <row r="1" spans="1:7" ht="15.75">
      <c r="A1" s="166" t="s">
        <v>77</v>
      </c>
      <c r="B1" s="166"/>
      <c r="C1" s="166"/>
      <c r="D1" s="166"/>
      <c r="E1" s="166"/>
      <c r="F1" s="166"/>
      <c r="G1" s="166"/>
    </row>
    <row r="2" spans="1:7" ht="14.25" customHeight="1" thickBot="1">
      <c r="A2" s="168"/>
      <c r="B2" s="169"/>
      <c r="C2" s="170"/>
      <c r="D2" s="170"/>
      <c r="E2" s="171"/>
      <c r="F2" s="170"/>
      <c r="G2" s="170"/>
    </row>
    <row r="3" spans="1:7" ht="13.5" thickTop="1">
      <c r="A3" s="108" t="s">
        <v>49</v>
      </c>
      <c r="B3" s="109"/>
      <c r="C3" s="110" t="str">
        <f>CONCATENATE(cislostavby," ",nazevstavby)</f>
        <v>RProj1610 Stav.úpravy bytu školníka na třídu - MŠ Zelenečská</v>
      </c>
      <c r="D3" s="172"/>
      <c r="E3" s="173" t="s">
        <v>65</v>
      </c>
      <c r="F3" s="174" t="str">
        <f>Rekapitulace!H1</f>
        <v>01</v>
      </c>
      <c r="G3" s="175"/>
    </row>
    <row r="4" spans="1:7" ht="13.5" thickBot="1">
      <c r="A4" s="176" t="s">
        <v>51</v>
      </c>
      <c r="B4" s="117"/>
      <c r="C4" s="118" t="str">
        <f>CONCATENATE(cisloobjektu," ",nazevobjektu)</f>
        <v>01 Stav.úpravy bytu školníka na třídu - MŠ Zelenečská</v>
      </c>
      <c r="D4" s="177"/>
      <c r="E4" s="178" t="str">
        <f>Rekapitulace!G2</f>
        <v>Stav.úpravy bytu školníka na třídu - MŠ Zelenečská</v>
      </c>
      <c r="F4" s="179"/>
      <c r="G4" s="180"/>
    </row>
    <row r="5" spans="1:7" ht="13.5" thickTop="1">
      <c r="A5" s="181"/>
      <c r="B5" s="168"/>
      <c r="C5" s="168"/>
      <c r="D5" s="168"/>
      <c r="E5" s="182"/>
      <c r="F5" s="168"/>
      <c r="G5" s="183"/>
    </row>
    <row r="6" spans="1:7" ht="12.75">
      <c r="A6" s="184" t="s">
        <v>66</v>
      </c>
      <c r="B6" s="185" t="s">
        <v>67</v>
      </c>
      <c r="C6" s="185" t="s">
        <v>68</v>
      </c>
      <c r="D6" s="185" t="s">
        <v>69</v>
      </c>
      <c r="E6" s="186" t="s">
        <v>70</v>
      </c>
      <c r="F6" s="185" t="s">
        <v>71</v>
      </c>
      <c r="G6" s="187" t="s">
        <v>72</v>
      </c>
    </row>
    <row r="7" spans="1:15" ht="12.75">
      <c r="A7" s="188" t="s">
        <v>73</v>
      </c>
      <c r="B7" s="189" t="s">
        <v>81</v>
      </c>
      <c r="C7" s="190" t="s">
        <v>82</v>
      </c>
      <c r="D7" s="191"/>
      <c r="E7" s="192"/>
      <c r="F7" s="192"/>
      <c r="G7" s="193"/>
      <c r="H7" s="194"/>
      <c r="I7" s="194"/>
      <c r="O7" s="195">
        <v>1</v>
      </c>
    </row>
    <row r="8" spans="1:104" ht="22.5">
      <c r="A8" s="196">
        <v>1</v>
      </c>
      <c r="B8" s="197" t="s">
        <v>83</v>
      </c>
      <c r="C8" s="198" t="s">
        <v>84</v>
      </c>
      <c r="D8" s="199" t="s">
        <v>85</v>
      </c>
      <c r="E8" s="200">
        <v>6</v>
      </c>
      <c r="F8" s="200">
        <v>0</v>
      </c>
      <c r="G8" s="201">
        <f>E8*F8</f>
        <v>0</v>
      </c>
      <c r="O8" s="195">
        <v>2</v>
      </c>
      <c r="AA8" s="167">
        <v>1</v>
      </c>
      <c r="AB8" s="167">
        <v>1</v>
      </c>
      <c r="AC8" s="167">
        <v>1</v>
      </c>
      <c r="AZ8" s="167">
        <v>1</v>
      </c>
      <c r="BA8" s="167">
        <f>IF(AZ8=1,G8,0)</f>
        <v>0</v>
      </c>
      <c r="BB8" s="167">
        <f>IF(AZ8=2,G8,0)</f>
        <v>0</v>
      </c>
      <c r="BC8" s="167">
        <f>IF(AZ8=3,G8,0)</f>
        <v>0</v>
      </c>
      <c r="BD8" s="167">
        <f>IF(AZ8=4,G8,0)</f>
        <v>0</v>
      </c>
      <c r="BE8" s="167">
        <f>IF(AZ8=5,G8,0)</f>
        <v>0</v>
      </c>
      <c r="CA8" s="202">
        <v>1</v>
      </c>
      <c r="CB8" s="202">
        <v>1</v>
      </c>
      <c r="CZ8" s="167">
        <v>0.02752</v>
      </c>
    </row>
    <row r="9" spans="1:104" ht="12.75">
      <c r="A9" s="196">
        <v>2</v>
      </c>
      <c r="B9" s="197" t="s">
        <v>86</v>
      </c>
      <c r="C9" s="198" t="s">
        <v>87</v>
      </c>
      <c r="D9" s="199" t="s">
        <v>88</v>
      </c>
      <c r="E9" s="200">
        <v>0.259</v>
      </c>
      <c r="F9" s="200">
        <v>0</v>
      </c>
      <c r="G9" s="201">
        <f>E9*F9</f>
        <v>0</v>
      </c>
      <c r="O9" s="195">
        <v>2</v>
      </c>
      <c r="AA9" s="167">
        <v>1</v>
      </c>
      <c r="AB9" s="167">
        <v>1</v>
      </c>
      <c r="AC9" s="167">
        <v>1</v>
      </c>
      <c r="AZ9" s="167">
        <v>1</v>
      </c>
      <c r="BA9" s="167">
        <f>IF(AZ9=1,G9,0)</f>
        <v>0</v>
      </c>
      <c r="BB9" s="167">
        <f>IF(AZ9=2,G9,0)</f>
        <v>0</v>
      </c>
      <c r="BC9" s="167">
        <f>IF(AZ9=3,G9,0)</f>
        <v>0</v>
      </c>
      <c r="BD9" s="167">
        <f>IF(AZ9=4,G9,0)</f>
        <v>0</v>
      </c>
      <c r="BE9" s="167">
        <f>IF(AZ9=5,G9,0)</f>
        <v>0</v>
      </c>
      <c r="CA9" s="202">
        <v>1</v>
      </c>
      <c r="CB9" s="202">
        <v>1</v>
      </c>
      <c r="CZ9" s="167">
        <v>1.9332</v>
      </c>
    </row>
    <row r="10" spans="1:15" ht="12.75">
      <c r="A10" s="203"/>
      <c r="B10" s="205"/>
      <c r="C10" s="206" t="s">
        <v>89</v>
      </c>
      <c r="D10" s="207"/>
      <c r="E10" s="208">
        <v>0.259</v>
      </c>
      <c r="F10" s="209"/>
      <c r="G10" s="210"/>
      <c r="M10" s="204" t="s">
        <v>89</v>
      </c>
      <c r="O10" s="195"/>
    </row>
    <row r="11" spans="1:104" ht="12.75">
      <c r="A11" s="196">
        <v>3</v>
      </c>
      <c r="B11" s="197" t="s">
        <v>90</v>
      </c>
      <c r="C11" s="198" t="s">
        <v>91</v>
      </c>
      <c r="D11" s="199" t="s">
        <v>92</v>
      </c>
      <c r="E11" s="200">
        <v>0.291</v>
      </c>
      <c r="F11" s="200">
        <v>0</v>
      </c>
      <c r="G11" s="201">
        <f>E11*F11</f>
        <v>0</v>
      </c>
      <c r="O11" s="195">
        <v>2</v>
      </c>
      <c r="AA11" s="167">
        <v>1</v>
      </c>
      <c r="AB11" s="167">
        <v>1</v>
      </c>
      <c r="AC11" s="167">
        <v>1</v>
      </c>
      <c r="AZ11" s="167">
        <v>1</v>
      </c>
      <c r="BA11" s="167">
        <f>IF(AZ11=1,G11,0)</f>
        <v>0</v>
      </c>
      <c r="BB11" s="167">
        <f>IF(AZ11=2,G11,0)</f>
        <v>0</v>
      </c>
      <c r="BC11" s="167">
        <f>IF(AZ11=3,G11,0)</f>
        <v>0</v>
      </c>
      <c r="BD11" s="167">
        <f>IF(AZ11=4,G11,0)</f>
        <v>0</v>
      </c>
      <c r="BE11" s="167">
        <f>IF(AZ11=5,G11,0)</f>
        <v>0</v>
      </c>
      <c r="CA11" s="202">
        <v>1</v>
      </c>
      <c r="CB11" s="202">
        <v>1</v>
      </c>
      <c r="CZ11" s="167">
        <v>0.01709</v>
      </c>
    </row>
    <row r="12" spans="1:104" ht="12.75">
      <c r="A12" s="196">
        <v>4</v>
      </c>
      <c r="B12" s="197" t="s">
        <v>93</v>
      </c>
      <c r="C12" s="198" t="s">
        <v>94</v>
      </c>
      <c r="D12" s="199" t="s">
        <v>95</v>
      </c>
      <c r="E12" s="200">
        <v>0.9857</v>
      </c>
      <c r="F12" s="200">
        <v>0</v>
      </c>
      <c r="G12" s="201">
        <f>E12*F12</f>
        <v>0</v>
      </c>
      <c r="O12" s="195">
        <v>2</v>
      </c>
      <c r="AA12" s="167">
        <v>1</v>
      </c>
      <c r="AB12" s="167">
        <v>1</v>
      </c>
      <c r="AC12" s="167">
        <v>1</v>
      </c>
      <c r="AZ12" s="167">
        <v>1</v>
      </c>
      <c r="BA12" s="167">
        <f>IF(AZ12=1,G12,0)</f>
        <v>0</v>
      </c>
      <c r="BB12" s="167">
        <f>IF(AZ12=2,G12,0)</f>
        <v>0</v>
      </c>
      <c r="BC12" s="167">
        <f>IF(AZ12=3,G12,0)</f>
        <v>0</v>
      </c>
      <c r="BD12" s="167">
        <f>IF(AZ12=4,G12,0)</f>
        <v>0</v>
      </c>
      <c r="BE12" s="167">
        <f>IF(AZ12=5,G12,0)</f>
        <v>0</v>
      </c>
      <c r="CA12" s="202">
        <v>1</v>
      </c>
      <c r="CB12" s="202">
        <v>1</v>
      </c>
      <c r="CZ12" s="167">
        <v>0.2836</v>
      </c>
    </row>
    <row r="13" spans="1:15" ht="12.75">
      <c r="A13" s="203"/>
      <c r="B13" s="205"/>
      <c r="C13" s="206" t="s">
        <v>96</v>
      </c>
      <c r="D13" s="207"/>
      <c r="E13" s="208">
        <v>0.9857</v>
      </c>
      <c r="F13" s="209"/>
      <c r="G13" s="210"/>
      <c r="M13" s="204" t="s">
        <v>96</v>
      </c>
      <c r="O13" s="195"/>
    </row>
    <row r="14" spans="1:104" ht="12.75">
      <c r="A14" s="196">
        <v>5</v>
      </c>
      <c r="B14" s="197" t="s">
        <v>97</v>
      </c>
      <c r="C14" s="198" t="s">
        <v>98</v>
      </c>
      <c r="D14" s="199" t="s">
        <v>95</v>
      </c>
      <c r="E14" s="200">
        <v>41.7488</v>
      </c>
      <c r="F14" s="200">
        <v>0</v>
      </c>
      <c r="G14" s="201">
        <f>E14*F14</f>
        <v>0</v>
      </c>
      <c r="O14" s="195">
        <v>2</v>
      </c>
      <c r="AA14" s="167">
        <v>1</v>
      </c>
      <c r="AB14" s="167">
        <v>1</v>
      </c>
      <c r="AC14" s="167">
        <v>1</v>
      </c>
      <c r="AZ14" s="167">
        <v>1</v>
      </c>
      <c r="BA14" s="167">
        <f>IF(AZ14=1,G14,0)</f>
        <v>0</v>
      </c>
      <c r="BB14" s="167">
        <f>IF(AZ14=2,G14,0)</f>
        <v>0</v>
      </c>
      <c r="BC14" s="167">
        <f>IF(AZ14=3,G14,0)</f>
        <v>0</v>
      </c>
      <c r="BD14" s="167">
        <f>IF(AZ14=4,G14,0)</f>
        <v>0</v>
      </c>
      <c r="BE14" s="167">
        <f>IF(AZ14=5,G14,0)</f>
        <v>0</v>
      </c>
      <c r="CA14" s="202">
        <v>1</v>
      </c>
      <c r="CB14" s="202">
        <v>1</v>
      </c>
      <c r="CZ14" s="167">
        <v>0.0706</v>
      </c>
    </row>
    <row r="15" spans="1:15" ht="22.5">
      <c r="A15" s="203"/>
      <c r="B15" s="205"/>
      <c r="C15" s="206" t="s">
        <v>99</v>
      </c>
      <c r="D15" s="207"/>
      <c r="E15" s="208">
        <v>41.7488</v>
      </c>
      <c r="F15" s="209"/>
      <c r="G15" s="210"/>
      <c r="M15" s="204" t="s">
        <v>99</v>
      </c>
      <c r="O15" s="195"/>
    </row>
    <row r="16" spans="1:104" ht="12.75">
      <c r="A16" s="196">
        <v>6</v>
      </c>
      <c r="B16" s="197" t="s">
        <v>100</v>
      </c>
      <c r="C16" s="198" t="s">
        <v>101</v>
      </c>
      <c r="D16" s="199" t="s">
        <v>95</v>
      </c>
      <c r="E16" s="200">
        <v>36.2159</v>
      </c>
      <c r="F16" s="200">
        <v>0</v>
      </c>
      <c r="G16" s="201">
        <f>E16*F16</f>
        <v>0</v>
      </c>
      <c r="O16" s="195">
        <v>2</v>
      </c>
      <c r="AA16" s="167">
        <v>1</v>
      </c>
      <c r="AB16" s="167">
        <v>1</v>
      </c>
      <c r="AC16" s="167">
        <v>1</v>
      </c>
      <c r="AZ16" s="167">
        <v>1</v>
      </c>
      <c r="BA16" s="167">
        <f>IF(AZ16=1,G16,0)</f>
        <v>0</v>
      </c>
      <c r="BB16" s="167">
        <f>IF(AZ16=2,G16,0)</f>
        <v>0</v>
      </c>
      <c r="BC16" s="167">
        <f>IF(AZ16=3,G16,0)</f>
        <v>0</v>
      </c>
      <c r="BD16" s="167">
        <f>IF(AZ16=4,G16,0)</f>
        <v>0</v>
      </c>
      <c r="BE16" s="167">
        <f>IF(AZ16=5,G16,0)</f>
        <v>0</v>
      </c>
      <c r="CA16" s="202">
        <v>1</v>
      </c>
      <c r="CB16" s="202">
        <v>1</v>
      </c>
      <c r="CZ16" s="167">
        <v>0.04612</v>
      </c>
    </row>
    <row r="17" spans="1:15" ht="12.75">
      <c r="A17" s="203"/>
      <c r="B17" s="205"/>
      <c r="C17" s="206" t="s">
        <v>102</v>
      </c>
      <c r="D17" s="207"/>
      <c r="E17" s="208">
        <v>36.2159</v>
      </c>
      <c r="F17" s="209"/>
      <c r="G17" s="210"/>
      <c r="M17" s="204" t="s">
        <v>102</v>
      </c>
      <c r="O17" s="195"/>
    </row>
    <row r="18" spans="1:104" ht="22.5">
      <c r="A18" s="196">
        <v>7</v>
      </c>
      <c r="B18" s="197" t="s">
        <v>103</v>
      </c>
      <c r="C18" s="198" t="s">
        <v>104</v>
      </c>
      <c r="D18" s="199" t="s">
        <v>95</v>
      </c>
      <c r="E18" s="200">
        <v>72.4317</v>
      </c>
      <c r="F18" s="200">
        <v>0</v>
      </c>
      <c r="G18" s="201">
        <f>E18*F18</f>
        <v>0</v>
      </c>
      <c r="O18" s="195">
        <v>2</v>
      </c>
      <c r="AA18" s="167">
        <v>1</v>
      </c>
      <c r="AB18" s="167">
        <v>1</v>
      </c>
      <c r="AC18" s="167">
        <v>1</v>
      </c>
      <c r="AZ18" s="167">
        <v>1</v>
      </c>
      <c r="BA18" s="167">
        <f>IF(AZ18=1,G18,0)</f>
        <v>0</v>
      </c>
      <c r="BB18" s="167">
        <f>IF(AZ18=2,G18,0)</f>
        <v>0</v>
      </c>
      <c r="BC18" s="167">
        <f>IF(AZ18=3,G18,0)</f>
        <v>0</v>
      </c>
      <c r="BD18" s="167">
        <f>IF(AZ18=4,G18,0)</f>
        <v>0</v>
      </c>
      <c r="BE18" s="167">
        <f>IF(AZ18=5,G18,0)</f>
        <v>0</v>
      </c>
      <c r="CA18" s="202">
        <v>1</v>
      </c>
      <c r="CB18" s="202">
        <v>1</v>
      </c>
      <c r="CZ18" s="167">
        <v>0.0078</v>
      </c>
    </row>
    <row r="19" spans="1:15" ht="12.75">
      <c r="A19" s="203"/>
      <c r="B19" s="205"/>
      <c r="C19" s="206" t="s">
        <v>105</v>
      </c>
      <c r="D19" s="207"/>
      <c r="E19" s="208">
        <v>0</v>
      </c>
      <c r="F19" s="209"/>
      <c r="G19" s="210"/>
      <c r="M19" s="204" t="s">
        <v>105</v>
      </c>
      <c r="O19" s="195"/>
    </row>
    <row r="20" spans="1:15" ht="12.75">
      <c r="A20" s="203"/>
      <c r="B20" s="205"/>
      <c r="C20" s="206" t="s">
        <v>106</v>
      </c>
      <c r="D20" s="207"/>
      <c r="E20" s="208">
        <v>72.4317</v>
      </c>
      <c r="F20" s="209"/>
      <c r="G20" s="210"/>
      <c r="M20" s="204" t="s">
        <v>106</v>
      </c>
      <c r="O20" s="195"/>
    </row>
    <row r="21" spans="1:104" ht="22.5">
      <c r="A21" s="196">
        <v>8</v>
      </c>
      <c r="B21" s="197" t="s">
        <v>107</v>
      </c>
      <c r="C21" s="198" t="s">
        <v>108</v>
      </c>
      <c r="D21" s="199" t="s">
        <v>95</v>
      </c>
      <c r="E21" s="200">
        <v>4.21</v>
      </c>
      <c r="F21" s="200">
        <v>0</v>
      </c>
      <c r="G21" s="201">
        <f>E21*F21</f>
        <v>0</v>
      </c>
      <c r="O21" s="195">
        <v>2</v>
      </c>
      <c r="AA21" s="167">
        <v>1</v>
      </c>
      <c r="AB21" s="167">
        <v>1</v>
      </c>
      <c r="AC21" s="167">
        <v>1</v>
      </c>
      <c r="AZ21" s="167">
        <v>1</v>
      </c>
      <c r="BA21" s="167">
        <f>IF(AZ21=1,G21,0)</f>
        <v>0</v>
      </c>
      <c r="BB21" s="167">
        <f>IF(AZ21=2,G21,0)</f>
        <v>0</v>
      </c>
      <c r="BC21" s="167">
        <f>IF(AZ21=3,G21,0)</f>
        <v>0</v>
      </c>
      <c r="BD21" s="167">
        <f>IF(AZ21=4,G21,0)</f>
        <v>0</v>
      </c>
      <c r="BE21" s="167">
        <f>IF(AZ21=5,G21,0)</f>
        <v>0</v>
      </c>
      <c r="CA21" s="202">
        <v>1</v>
      </c>
      <c r="CB21" s="202">
        <v>1</v>
      </c>
      <c r="CZ21" s="167">
        <v>0.0186</v>
      </c>
    </row>
    <row r="22" spans="1:15" ht="12.75">
      <c r="A22" s="203"/>
      <c r="B22" s="205"/>
      <c r="C22" s="206" t="s">
        <v>109</v>
      </c>
      <c r="D22" s="207"/>
      <c r="E22" s="208">
        <v>4.21</v>
      </c>
      <c r="F22" s="209"/>
      <c r="G22" s="210"/>
      <c r="M22" s="204" t="s">
        <v>109</v>
      </c>
      <c r="O22" s="195"/>
    </row>
    <row r="23" spans="1:104" ht="22.5">
      <c r="A23" s="196">
        <v>9</v>
      </c>
      <c r="B23" s="197" t="s">
        <v>110</v>
      </c>
      <c r="C23" s="198" t="s">
        <v>111</v>
      </c>
      <c r="D23" s="199" t="s">
        <v>95</v>
      </c>
      <c r="E23" s="200">
        <v>1.15</v>
      </c>
      <c r="F23" s="200">
        <v>0</v>
      </c>
      <c r="G23" s="201">
        <f>E23*F23</f>
        <v>0</v>
      </c>
      <c r="O23" s="195">
        <v>2</v>
      </c>
      <c r="AA23" s="167">
        <v>1</v>
      </c>
      <c r="AB23" s="167">
        <v>1</v>
      </c>
      <c r="AC23" s="167">
        <v>1</v>
      </c>
      <c r="AZ23" s="167">
        <v>1</v>
      </c>
      <c r="BA23" s="167">
        <f>IF(AZ23=1,G23,0)</f>
        <v>0</v>
      </c>
      <c r="BB23" s="167">
        <f>IF(AZ23=2,G23,0)</f>
        <v>0</v>
      </c>
      <c r="BC23" s="167">
        <f>IF(AZ23=3,G23,0)</f>
        <v>0</v>
      </c>
      <c r="BD23" s="167">
        <f>IF(AZ23=4,G23,0)</f>
        <v>0</v>
      </c>
      <c r="BE23" s="167">
        <f>IF(AZ23=5,G23,0)</f>
        <v>0</v>
      </c>
      <c r="CA23" s="202">
        <v>1</v>
      </c>
      <c r="CB23" s="202">
        <v>1</v>
      </c>
      <c r="CZ23" s="167">
        <v>0</v>
      </c>
    </row>
    <row r="24" spans="1:104" ht="22.5">
      <c r="A24" s="196">
        <v>10</v>
      </c>
      <c r="B24" s="197" t="s">
        <v>112</v>
      </c>
      <c r="C24" s="198" t="s">
        <v>113</v>
      </c>
      <c r="D24" s="199" t="s">
        <v>95</v>
      </c>
      <c r="E24" s="200">
        <v>3.06</v>
      </c>
      <c r="F24" s="200">
        <v>0</v>
      </c>
      <c r="G24" s="201">
        <f>E24*F24</f>
        <v>0</v>
      </c>
      <c r="O24" s="195">
        <v>2</v>
      </c>
      <c r="AA24" s="167">
        <v>1</v>
      </c>
      <c r="AB24" s="167">
        <v>1</v>
      </c>
      <c r="AC24" s="167">
        <v>1</v>
      </c>
      <c r="AZ24" s="167">
        <v>1</v>
      </c>
      <c r="BA24" s="167">
        <f>IF(AZ24=1,G24,0)</f>
        <v>0</v>
      </c>
      <c r="BB24" s="167">
        <f>IF(AZ24=2,G24,0)</f>
        <v>0</v>
      </c>
      <c r="BC24" s="167">
        <f>IF(AZ24=3,G24,0)</f>
        <v>0</v>
      </c>
      <c r="BD24" s="167">
        <f>IF(AZ24=4,G24,0)</f>
        <v>0</v>
      </c>
      <c r="BE24" s="167">
        <f>IF(AZ24=5,G24,0)</f>
        <v>0</v>
      </c>
      <c r="CA24" s="202">
        <v>1</v>
      </c>
      <c r="CB24" s="202">
        <v>1</v>
      </c>
      <c r="CZ24" s="167">
        <v>0</v>
      </c>
    </row>
    <row r="25" spans="1:104" ht="22.5">
      <c r="A25" s="196">
        <v>11</v>
      </c>
      <c r="B25" s="197" t="s">
        <v>114</v>
      </c>
      <c r="C25" s="198" t="s">
        <v>115</v>
      </c>
      <c r="D25" s="199" t="s">
        <v>95</v>
      </c>
      <c r="E25" s="200">
        <v>2.3</v>
      </c>
      <c r="F25" s="200">
        <v>0</v>
      </c>
      <c r="G25" s="201">
        <f>E25*F25</f>
        <v>0</v>
      </c>
      <c r="O25" s="195">
        <v>2</v>
      </c>
      <c r="AA25" s="167">
        <v>1</v>
      </c>
      <c r="AB25" s="167">
        <v>1</v>
      </c>
      <c r="AC25" s="167">
        <v>1</v>
      </c>
      <c r="AZ25" s="167">
        <v>1</v>
      </c>
      <c r="BA25" s="167">
        <f>IF(AZ25=1,G25,0)</f>
        <v>0</v>
      </c>
      <c r="BB25" s="167">
        <f>IF(AZ25=2,G25,0)</f>
        <v>0</v>
      </c>
      <c r="BC25" s="167">
        <f>IF(AZ25=3,G25,0)</f>
        <v>0</v>
      </c>
      <c r="BD25" s="167">
        <f>IF(AZ25=4,G25,0)</f>
        <v>0</v>
      </c>
      <c r="BE25" s="167">
        <f>IF(AZ25=5,G25,0)</f>
        <v>0</v>
      </c>
      <c r="CA25" s="202">
        <v>1</v>
      </c>
      <c r="CB25" s="202">
        <v>1</v>
      </c>
      <c r="CZ25" s="167">
        <v>0.01783</v>
      </c>
    </row>
    <row r="26" spans="1:15" ht="12.75">
      <c r="A26" s="203"/>
      <c r="B26" s="205"/>
      <c r="C26" s="206" t="s">
        <v>116</v>
      </c>
      <c r="D26" s="207"/>
      <c r="E26" s="208">
        <v>0</v>
      </c>
      <c r="F26" s="209"/>
      <c r="G26" s="210"/>
      <c r="M26" s="204" t="s">
        <v>116</v>
      </c>
      <c r="O26" s="195"/>
    </row>
    <row r="27" spans="1:15" ht="12.75">
      <c r="A27" s="203"/>
      <c r="B27" s="205"/>
      <c r="C27" s="206" t="s">
        <v>117</v>
      </c>
      <c r="D27" s="207"/>
      <c r="E27" s="208">
        <v>2.3</v>
      </c>
      <c r="F27" s="209"/>
      <c r="G27" s="210"/>
      <c r="M27" s="204" t="s">
        <v>117</v>
      </c>
      <c r="O27" s="195"/>
    </row>
    <row r="28" spans="1:104" ht="22.5">
      <c r="A28" s="196">
        <v>12</v>
      </c>
      <c r="B28" s="197" t="s">
        <v>118</v>
      </c>
      <c r="C28" s="198" t="s">
        <v>119</v>
      </c>
      <c r="D28" s="199" t="s">
        <v>120</v>
      </c>
      <c r="E28" s="200">
        <v>8.4</v>
      </c>
      <c r="F28" s="200">
        <v>0</v>
      </c>
      <c r="G28" s="201">
        <f>E28*F28</f>
        <v>0</v>
      </c>
      <c r="O28" s="195">
        <v>2</v>
      </c>
      <c r="AA28" s="167">
        <v>1</v>
      </c>
      <c r="AB28" s="167">
        <v>1</v>
      </c>
      <c r="AC28" s="167">
        <v>1</v>
      </c>
      <c r="AZ28" s="167">
        <v>1</v>
      </c>
      <c r="BA28" s="167">
        <f>IF(AZ28=1,G28,0)</f>
        <v>0</v>
      </c>
      <c r="BB28" s="167">
        <f>IF(AZ28=2,G28,0)</f>
        <v>0</v>
      </c>
      <c r="BC28" s="167">
        <f>IF(AZ28=3,G28,0)</f>
        <v>0</v>
      </c>
      <c r="BD28" s="167">
        <f>IF(AZ28=4,G28,0)</f>
        <v>0</v>
      </c>
      <c r="BE28" s="167">
        <f>IF(AZ28=5,G28,0)</f>
        <v>0</v>
      </c>
      <c r="CA28" s="202">
        <v>1</v>
      </c>
      <c r="CB28" s="202">
        <v>1</v>
      </c>
      <c r="CZ28" s="167">
        <v>0.01941</v>
      </c>
    </row>
    <row r="29" spans="1:15" ht="12.75">
      <c r="A29" s="203"/>
      <c r="B29" s="205"/>
      <c r="C29" s="206" t="s">
        <v>121</v>
      </c>
      <c r="D29" s="207"/>
      <c r="E29" s="208">
        <v>0</v>
      </c>
      <c r="F29" s="209"/>
      <c r="G29" s="210"/>
      <c r="M29" s="204" t="s">
        <v>121</v>
      </c>
      <c r="O29" s="195"/>
    </row>
    <row r="30" spans="1:15" ht="12.75">
      <c r="A30" s="203"/>
      <c r="B30" s="205"/>
      <c r="C30" s="206" t="s">
        <v>122</v>
      </c>
      <c r="D30" s="207"/>
      <c r="E30" s="208">
        <v>8.4</v>
      </c>
      <c r="F30" s="209"/>
      <c r="G30" s="210"/>
      <c r="M30" s="204" t="s">
        <v>122</v>
      </c>
      <c r="O30" s="195"/>
    </row>
    <row r="31" spans="1:104" ht="12.75">
      <c r="A31" s="196">
        <v>13</v>
      </c>
      <c r="B31" s="197" t="s">
        <v>123</v>
      </c>
      <c r="C31" s="198" t="s">
        <v>124</v>
      </c>
      <c r="D31" s="199" t="s">
        <v>95</v>
      </c>
      <c r="E31" s="200">
        <v>1.48</v>
      </c>
      <c r="F31" s="200">
        <v>0</v>
      </c>
      <c r="G31" s="201">
        <f>E31*F31</f>
        <v>0</v>
      </c>
      <c r="O31" s="195">
        <v>2</v>
      </c>
      <c r="AA31" s="167">
        <v>1</v>
      </c>
      <c r="AB31" s="167">
        <v>1</v>
      </c>
      <c r="AC31" s="167">
        <v>1</v>
      </c>
      <c r="AZ31" s="167">
        <v>1</v>
      </c>
      <c r="BA31" s="167">
        <f>IF(AZ31=1,G31,0)</f>
        <v>0</v>
      </c>
      <c r="BB31" s="167">
        <f>IF(AZ31=2,G31,0)</f>
        <v>0</v>
      </c>
      <c r="BC31" s="167">
        <f>IF(AZ31=3,G31,0)</f>
        <v>0</v>
      </c>
      <c r="BD31" s="167">
        <f>IF(AZ31=4,G31,0)</f>
        <v>0</v>
      </c>
      <c r="BE31" s="167">
        <f>IF(AZ31=5,G31,0)</f>
        <v>0</v>
      </c>
      <c r="CA31" s="202">
        <v>1</v>
      </c>
      <c r="CB31" s="202">
        <v>1</v>
      </c>
      <c r="CZ31" s="167">
        <v>0.18324</v>
      </c>
    </row>
    <row r="32" spans="1:15" ht="12.75">
      <c r="A32" s="203"/>
      <c r="B32" s="205"/>
      <c r="C32" s="206" t="s">
        <v>125</v>
      </c>
      <c r="D32" s="207"/>
      <c r="E32" s="208">
        <v>1.48</v>
      </c>
      <c r="F32" s="209"/>
      <c r="G32" s="210"/>
      <c r="M32" s="204" t="s">
        <v>125</v>
      </c>
      <c r="O32" s="195"/>
    </row>
    <row r="33" spans="1:104" ht="12.75">
      <c r="A33" s="196">
        <v>14</v>
      </c>
      <c r="B33" s="197" t="s">
        <v>126</v>
      </c>
      <c r="C33" s="198" t="s">
        <v>127</v>
      </c>
      <c r="D33" s="199" t="s">
        <v>95</v>
      </c>
      <c r="E33" s="200">
        <v>1.8645</v>
      </c>
      <c r="F33" s="200">
        <v>0</v>
      </c>
      <c r="G33" s="201">
        <f>E33*F33</f>
        <v>0</v>
      </c>
      <c r="O33" s="195">
        <v>2</v>
      </c>
      <c r="AA33" s="167">
        <v>2</v>
      </c>
      <c r="AB33" s="167">
        <v>1</v>
      </c>
      <c r="AC33" s="167">
        <v>1</v>
      </c>
      <c r="AZ33" s="167">
        <v>1</v>
      </c>
      <c r="BA33" s="167">
        <f>IF(AZ33=1,G33,0)</f>
        <v>0</v>
      </c>
      <c r="BB33" s="167">
        <f>IF(AZ33=2,G33,0)</f>
        <v>0</v>
      </c>
      <c r="BC33" s="167">
        <f>IF(AZ33=3,G33,0)</f>
        <v>0</v>
      </c>
      <c r="BD33" s="167">
        <f>IF(AZ33=4,G33,0)</f>
        <v>0</v>
      </c>
      <c r="BE33" s="167">
        <f>IF(AZ33=5,G33,0)</f>
        <v>0</v>
      </c>
      <c r="CA33" s="202">
        <v>2</v>
      </c>
      <c r="CB33" s="202">
        <v>1</v>
      </c>
      <c r="CZ33" s="167">
        <v>0.83692</v>
      </c>
    </row>
    <row r="34" spans="1:15" ht="12.75">
      <c r="A34" s="203"/>
      <c r="B34" s="205"/>
      <c r="C34" s="206" t="s">
        <v>128</v>
      </c>
      <c r="D34" s="207"/>
      <c r="E34" s="208">
        <v>0</v>
      </c>
      <c r="F34" s="209"/>
      <c r="G34" s="210"/>
      <c r="M34" s="204" t="s">
        <v>128</v>
      </c>
      <c r="O34" s="195"/>
    </row>
    <row r="35" spans="1:15" ht="12.75">
      <c r="A35" s="203"/>
      <c r="B35" s="205"/>
      <c r="C35" s="206" t="s">
        <v>129</v>
      </c>
      <c r="D35" s="207"/>
      <c r="E35" s="208">
        <v>1.8645</v>
      </c>
      <c r="F35" s="209"/>
      <c r="G35" s="210"/>
      <c r="M35" s="204" t="s">
        <v>129</v>
      </c>
      <c r="O35" s="195"/>
    </row>
    <row r="36" spans="1:104" ht="12.75">
      <c r="A36" s="196">
        <v>15</v>
      </c>
      <c r="B36" s="197" t="s">
        <v>130</v>
      </c>
      <c r="C36" s="198" t="s">
        <v>131</v>
      </c>
      <c r="D36" s="199" t="s">
        <v>132</v>
      </c>
      <c r="E36" s="200">
        <v>309.1</v>
      </c>
      <c r="F36" s="200">
        <v>0</v>
      </c>
      <c r="G36" s="201">
        <f>E36*F36</f>
        <v>0</v>
      </c>
      <c r="O36" s="195">
        <v>2</v>
      </c>
      <c r="AA36" s="167">
        <v>12</v>
      </c>
      <c r="AB36" s="167">
        <v>0</v>
      </c>
      <c r="AC36" s="167">
        <v>30</v>
      </c>
      <c r="AZ36" s="167">
        <v>1</v>
      </c>
      <c r="BA36" s="167">
        <f>IF(AZ36=1,G36,0)</f>
        <v>0</v>
      </c>
      <c r="BB36" s="167">
        <f>IF(AZ36=2,G36,0)</f>
        <v>0</v>
      </c>
      <c r="BC36" s="167">
        <f>IF(AZ36=3,G36,0)</f>
        <v>0</v>
      </c>
      <c r="BD36" s="167">
        <f>IF(AZ36=4,G36,0)</f>
        <v>0</v>
      </c>
      <c r="BE36" s="167">
        <f>IF(AZ36=5,G36,0)</f>
        <v>0</v>
      </c>
      <c r="CA36" s="202">
        <v>12</v>
      </c>
      <c r="CB36" s="202">
        <v>0</v>
      </c>
      <c r="CZ36" s="167">
        <v>0.001</v>
      </c>
    </row>
    <row r="37" spans="1:15" ht="12.75">
      <c r="A37" s="203"/>
      <c r="B37" s="205"/>
      <c r="C37" s="206" t="s">
        <v>133</v>
      </c>
      <c r="D37" s="207"/>
      <c r="E37" s="208">
        <v>309.1</v>
      </c>
      <c r="F37" s="209"/>
      <c r="G37" s="210"/>
      <c r="M37" s="204" t="s">
        <v>133</v>
      </c>
      <c r="O37" s="195"/>
    </row>
    <row r="38" spans="1:104" ht="12.75">
      <c r="A38" s="196">
        <v>16</v>
      </c>
      <c r="B38" s="197" t="s">
        <v>134</v>
      </c>
      <c r="C38" s="198" t="s">
        <v>135</v>
      </c>
      <c r="D38" s="199" t="s">
        <v>92</v>
      </c>
      <c r="E38" s="200">
        <v>0.3143</v>
      </c>
      <c r="F38" s="200">
        <v>0</v>
      </c>
      <c r="G38" s="201">
        <f>E38*F38</f>
        <v>0</v>
      </c>
      <c r="O38" s="195">
        <v>2</v>
      </c>
      <c r="AA38" s="167">
        <v>3</v>
      </c>
      <c r="AB38" s="167">
        <v>1</v>
      </c>
      <c r="AC38" s="167">
        <v>13480915</v>
      </c>
      <c r="AZ38" s="167">
        <v>1</v>
      </c>
      <c r="BA38" s="167">
        <f>IF(AZ38=1,G38,0)</f>
        <v>0</v>
      </c>
      <c r="BB38" s="167">
        <f>IF(AZ38=2,G38,0)</f>
        <v>0</v>
      </c>
      <c r="BC38" s="167">
        <f>IF(AZ38=3,G38,0)</f>
        <v>0</v>
      </c>
      <c r="BD38" s="167">
        <f>IF(AZ38=4,G38,0)</f>
        <v>0</v>
      </c>
      <c r="BE38" s="167">
        <f>IF(AZ38=5,G38,0)</f>
        <v>0</v>
      </c>
      <c r="CA38" s="202">
        <v>3</v>
      </c>
      <c r="CB38" s="202">
        <v>1</v>
      </c>
      <c r="CZ38" s="167">
        <v>1</v>
      </c>
    </row>
    <row r="39" spans="1:15" ht="12.75">
      <c r="A39" s="203"/>
      <c r="B39" s="205"/>
      <c r="C39" s="206" t="s">
        <v>136</v>
      </c>
      <c r="D39" s="207"/>
      <c r="E39" s="208">
        <v>0.3143</v>
      </c>
      <c r="F39" s="209"/>
      <c r="G39" s="210"/>
      <c r="M39" s="204" t="s">
        <v>136</v>
      </c>
      <c r="O39" s="195"/>
    </row>
    <row r="40" spans="1:57" ht="12.75">
      <c r="A40" s="211"/>
      <c r="B40" s="212" t="s">
        <v>75</v>
      </c>
      <c r="C40" s="213" t="str">
        <f>CONCATENATE(B7," ",C7)</f>
        <v>3 Svislé a kompletní konstrukce</v>
      </c>
      <c r="D40" s="214"/>
      <c r="E40" s="215"/>
      <c r="F40" s="216"/>
      <c r="G40" s="217">
        <f>SUM(G7:G39)</f>
        <v>0</v>
      </c>
      <c r="O40" s="195">
        <v>4</v>
      </c>
      <c r="BA40" s="218">
        <f>SUM(BA7:BA39)</f>
        <v>0</v>
      </c>
      <c r="BB40" s="218">
        <f>SUM(BB7:BB39)</f>
        <v>0</v>
      </c>
      <c r="BC40" s="218">
        <f>SUM(BC7:BC39)</f>
        <v>0</v>
      </c>
      <c r="BD40" s="218">
        <f>SUM(BD7:BD39)</f>
        <v>0</v>
      </c>
      <c r="BE40" s="218">
        <f>SUM(BE7:BE39)</f>
        <v>0</v>
      </c>
    </row>
    <row r="41" spans="1:15" ht="12.75">
      <c r="A41" s="188" t="s">
        <v>73</v>
      </c>
      <c r="B41" s="189" t="s">
        <v>137</v>
      </c>
      <c r="C41" s="190" t="s">
        <v>138</v>
      </c>
      <c r="D41" s="191"/>
      <c r="E41" s="192"/>
      <c r="F41" s="192"/>
      <c r="G41" s="193"/>
      <c r="H41" s="194"/>
      <c r="I41" s="194"/>
      <c r="O41" s="195">
        <v>1</v>
      </c>
    </row>
    <row r="42" spans="1:104" ht="12.75">
      <c r="A42" s="196">
        <v>17</v>
      </c>
      <c r="B42" s="197" t="s">
        <v>139</v>
      </c>
      <c r="C42" s="198" t="s">
        <v>140</v>
      </c>
      <c r="D42" s="199" t="s">
        <v>95</v>
      </c>
      <c r="E42" s="200">
        <v>0.13</v>
      </c>
      <c r="F42" s="200">
        <v>0</v>
      </c>
      <c r="G42" s="201">
        <f>E42*F42</f>
        <v>0</v>
      </c>
      <c r="O42" s="195">
        <v>2</v>
      </c>
      <c r="AA42" s="167">
        <v>1</v>
      </c>
      <c r="AB42" s="167">
        <v>1</v>
      </c>
      <c r="AC42" s="167">
        <v>1</v>
      </c>
      <c r="AZ42" s="167">
        <v>1</v>
      </c>
      <c r="BA42" s="167">
        <f>IF(AZ42=1,G42,0)</f>
        <v>0</v>
      </c>
      <c r="BB42" s="167">
        <f>IF(AZ42=2,G42,0)</f>
        <v>0</v>
      </c>
      <c r="BC42" s="167">
        <f>IF(AZ42=3,G42,0)</f>
        <v>0</v>
      </c>
      <c r="BD42" s="167">
        <f>IF(AZ42=4,G42,0)</f>
        <v>0</v>
      </c>
      <c r="BE42" s="167">
        <f>IF(AZ42=5,G42,0)</f>
        <v>0</v>
      </c>
      <c r="CA42" s="202">
        <v>1</v>
      </c>
      <c r="CB42" s="202">
        <v>1</v>
      </c>
      <c r="CZ42" s="167">
        <v>0.0109</v>
      </c>
    </row>
    <row r="43" spans="1:15" ht="12.75">
      <c r="A43" s="203"/>
      <c r="B43" s="205"/>
      <c r="C43" s="206" t="s">
        <v>141</v>
      </c>
      <c r="D43" s="207"/>
      <c r="E43" s="208">
        <v>0.13</v>
      </c>
      <c r="F43" s="209"/>
      <c r="G43" s="210"/>
      <c r="M43" s="204" t="s">
        <v>141</v>
      </c>
      <c r="O43" s="195"/>
    </row>
    <row r="44" spans="1:104" ht="22.5">
      <c r="A44" s="196">
        <v>18</v>
      </c>
      <c r="B44" s="197" t="s">
        <v>142</v>
      </c>
      <c r="C44" s="198" t="s">
        <v>143</v>
      </c>
      <c r="D44" s="199" t="s">
        <v>95</v>
      </c>
      <c r="E44" s="200">
        <v>0.5883</v>
      </c>
      <c r="F44" s="200">
        <v>0</v>
      </c>
      <c r="G44" s="201">
        <f>E44*F44</f>
        <v>0</v>
      </c>
      <c r="O44" s="195">
        <v>2</v>
      </c>
      <c r="AA44" s="167">
        <v>2</v>
      </c>
      <c r="AB44" s="167">
        <v>1</v>
      </c>
      <c r="AC44" s="167">
        <v>1</v>
      </c>
      <c r="AZ44" s="167">
        <v>1</v>
      </c>
      <c r="BA44" s="167">
        <f>IF(AZ44=1,G44,0)</f>
        <v>0</v>
      </c>
      <c r="BB44" s="167">
        <f>IF(AZ44=2,G44,0)</f>
        <v>0</v>
      </c>
      <c r="BC44" s="167">
        <f>IF(AZ44=3,G44,0)</f>
        <v>0</v>
      </c>
      <c r="BD44" s="167">
        <f>IF(AZ44=4,G44,0)</f>
        <v>0</v>
      </c>
      <c r="BE44" s="167">
        <f>IF(AZ44=5,G44,0)</f>
        <v>0</v>
      </c>
      <c r="CA44" s="202">
        <v>2</v>
      </c>
      <c r="CB44" s="202">
        <v>1</v>
      </c>
      <c r="CZ44" s="167">
        <v>0.28547</v>
      </c>
    </row>
    <row r="45" spans="1:15" ht="12.75">
      <c r="A45" s="203"/>
      <c r="B45" s="205"/>
      <c r="C45" s="206" t="s">
        <v>144</v>
      </c>
      <c r="D45" s="207"/>
      <c r="E45" s="208">
        <v>0.5883</v>
      </c>
      <c r="F45" s="209"/>
      <c r="G45" s="210"/>
      <c r="M45" s="204" t="s">
        <v>144</v>
      </c>
      <c r="O45" s="195"/>
    </row>
    <row r="46" spans="1:57" ht="12.75">
      <c r="A46" s="211"/>
      <c r="B46" s="212" t="s">
        <v>75</v>
      </c>
      <c r="C46" s="213" t="str">
        <f>CONCATENATE(B41," ",C41)</f>
        <v>4 Vodorovné konstrukce</v>
      </c>
      <c r="D46" s="214"/>
      <c r="E46" s="215"/>
      <c r="F46" s="216"/>
      <c r="G46" s="217">
        <f>SUM(G41:G45)</f>
        <v>0</v>
      </c>
      <c r="O46" s="195">
        <v>4</v>
      </c>
      <c r="BA46" s="218">
        <f>SUM(BA41:BA45)</f>
        <v>0</v>
      </c>
      <c r="BB46" s="218">
        <f>SUM(BB41:BB45)</f>
        <v>0</v>
      </c>
      <c r="BC46" s="218">
        <f>SUM(BC41:BC45)</f>
        <v>0</v>
      </c>
      <c r="BD46" s="218">
        <f>SUM(BD41:BD45)</f>
        <v>0</v>
      </c>
      <c r="BE46" s="218">
        <f>SUM(BE41:BE45)</f>
        <v>0</v>
      </c>
    </row>
    <row r="47" spans="1:15" ht="12.75">
      <c r="A47" s="188" t="s">
        <v>73</v>
      </c>
      <c r="B47" s="189" t="s">
        <v>145</v>
      </c>
      <c r="C47" s="190" t="s">
        <v>146</v>
      </c>
      <c r="D47" s="191"/>
      <c r="E47" s="192"/>
      <c r="F47" s="192"/>
      <c r="G47" s="193"/>
      <c r="H47" s="194"/>
      <c r="I47" s="194"/>
      <c r="O47" s="195">
        <v>1</v>
      </c>
    </row>
    <row r="48" spans="1:104" ht="12.75">
      <c r="A48" s="196">
        <v>19</v>
      </c>
      <c r="B48" s="197" t="s">
        <v>147</v>
      </c>
      <c r="C48" s="198" t="s">
        <v>148</v>
      </c>
      <c r="D48" s="199" t="s">
        <v>95</v>
      </c>
      <c r="E48" s="200">
        <v>85.6899</v>
      </c>
      <c r="F48" s="200">
        <v>0</v>
      </c>
      <c r="G48" s="201">
        <f>E48*F48</f>
        <v>0</v>
      </c>
      <c r="O48" s="195">
        <v>2</v>
      </c>
      <c r="AA48" s="167">
        <v>1</v>
      </c>
      <c r="AB48" s="167">
        <v>1</v>
      </c>
      <c r="AC48" s="167">
        <v>1</v>
      </c>
      <c r="AZ48" s="167">
        <v>1</v>
      </c>
      <c r="BA48" s="167">
        <f>IF(AZ48=1,G48,0)</f>
        <v>0</v>
      </c>
      <c r="BB48" s="167">
        <f>IF(AZ48=2,G48,0)</f>
        <v>0</v>
      </c>
      <c r="BC48" s="167">
        <f>IF(AZ48=3,G48,0)</f>
        <v>0</v>
      </c>
      <c r="BD48" s="167">
        <f>IF(AZ48=4,G48,0)</f>
        <v>0</v>
      </c>
      <c r="BE48" s="167">
        <f>IF(AZ48=5,G48,0)</f>
        <v>0</v>
      </c>
      <c r="CA48" s="202">
        <v>1</v>
      </c>
      <c r="CB48" s="202">
        <v>1</v>
      </c>
      <c r="CZ48" s="167">
        <v>0.03154</v>
      </c>
    </row>
    <row r="49" spans="1:104" ht="12.75">
      <c r="A49" s="196">
        <v>20</v>
      </c>
      <c r="B49" s="197" t="s">
        <v>149</v>
      </c>
      <c r="C49" s="198" t="s">
        <v>150</v>
      </c>
      <c r="D49" s="199" t="s">
        <v>85</v>
      </c>
      <c r="E49" s="200">
        <v>2</v>
      </c>
      <c r="F49" s="200">
        <v>0</v>
      </c>
      <c r="G49" s="201">
        <f>E49*F49</f>
        <v>0</v>
      </c>
      <c r="O49" s="195">
        <v>2</v>
      </c>
      <c r="AA49" s="167">
        <v>1</v>
      </c>
      <c r="AB49" s="167">
        <v>1</v>
      </c>
      <c r="AC49" s="167">
        <v>1</v>
      </c>
      <c r="AZ49" s="167">
        <v>1</v>
      </c>
      <c r="BA49" s="167">
        <f>IF(AZ49=1,G49,0)</f>
        <v>0</v>
      </c>
      <c r="BB49" s="167">
        <f>IF(AZ49=2,G49,0)</f>
        <v>0</v>
      </c>
      <c r="BC49" s="167">
        <f>IF(AZ49=3,G49,0)</f>
        <v>0</v>
      </c>
      <c r="BD49" s="167">
        <f>IF(AZ49=4,G49,0)</f>
        <v>0</v>
      </c>
      <c r="BE49" s="167">
        <f>IF(AZ49=5,G49,0)</f>
        <v>0</v>
      </c>
      <c r="CA49" s="202">
        <v>1</v>
      </c>
      <c r="CB49" s="202">
        <v>1</v>
      </c>
      <c r="CZ49" s="167">
        <v>0.04543</v>
      </c>
    </row>
    <row r="50" spans="1:15" ht="12.75">
      <c r="A50" s="203"/>
      <c r="B50" s="205"/>
      <c r="C50" s="206" t="s">
        <v>151</v>
      </c>
      <c r="D50" s="207"/>
      <c r="E50" s="208">
        <v>0</v>
      </c>
      <c r="F50" s="209"/>
      <c r="G50" s="210"/>
      <c r="M50" s="204" t="s">
        <v>151</v>
      </c>
      <c r="O50" s="195"/>
    </row>
    <row r="51" spans="1:15" ht="12.75">
      <c r="A51" s="203"/>
      <c r="B51" s="205"/>
      <c r="C51" s="206" t="s">
        <v>152</v>
      </c>
      <c r="D51" s="207"/>
      <c r="E51" s="208">
        <v>2</v>
      </c>
      <c r="F51" s="209"/>
      <c r="G51" s="210"/>
      <c r="M51" s="204">
        <v>2</v>
      </c>
      <c r="O51" s="195"/>
    </row>
    <row r="52" spans="1:104" ht="12.75">
      <c r="A52" s="196">
        <v>21</v>
      </c>
      <c r="B52" s="197" t="s">
        <v>153</v>
      </c>
      <c r="C52" s="198" t="s">
        <v>154</v>
      </c>
      <c r="D52" s="199" t="s">
        <v>95</v>
      </c>
      <c r="E52" s="200">
        <v>122.5158</v>
      </c>
      <c r="F52" s="200">
        <v>0</v>
      </c>
      <c r="G52" s="201">
        <f>E52*F52</f>
        <v>0</v>
      </c>
      <c r="O52" s="195">
        <v>2</v>
      </c>
      <c r="AA52" s="167">
        <v>1</v>
      </c>
      <c r="AB52" s="167">
        <v>1</v>
      </c>
      <c r="AC52" s="167">
        <v>1</v>
      </c>
      <c r="AZ52" s="167">
        <v>1</v>
      </c>
      <c r="BA52" s="167">
        <f>IF(AZ52=1,G52,0)</f>
        <v>0</v>
      </c>
      <c r="BB52" s="167">
        <f>IF(AZ52=2,G52,0)</f>
        <v>0</v>
      </c>
      <c r="BC52" s="167">
        <f>IF(AZ52=3,G52,0)</f>
        <v>0</v>
      </c>
      <c r="BD52" s="167">
        <f>IF(AZ52=4,G52,0)</f>
        <v>0</v>
      </c>
      <c r="BE52" s="167">
        <f>IF(AZ52=5,G52,0)</f>
        <v>0</v>
      </c>
      <c r="CA52" s="202">
        <v>1</v>
      </c>
      <c r="CB52" s="202">
        <v>1</v>
      </c>
      <c r="CZ52" s="167">
        <v>0.02846</v>
      </c>
    </row>
    <row r="53" spans="1:104" ht="12.75">
      <c r="A53" s="196">
        <v>22</v>
      </c>
      <c r="B53" s="197" t="s">
        <v>155</v>
      </c>
      <c r="C53" s="198" t="s">
        <v>156</v>
      </c>
      <c r="D53" s="199" t="s">
        <v>95</v>
      </c>
      <c r="E53" s="200">
        <v>83.4975</v>
      </c>
      <c r="F53" s="200">
        <v>0</v>
      </c>
      <c r="G53" s="201">
        <f>E53*F53</f>
        <v>0</v>
      </c>
      <c r="O53" s="195">
        <v>2</v>
      </c>
      <c r="AA53" s="167">
        <v>1</v>
      </c>
      <c r="AB53" s="167">
        <v>1</v>
      </c>
      <c r="AC53" s="167">
        <v>1</v>
      </c>
      <c r="AZ53" s="167">
        <v>1</v>
      </c>
      <c r="BA53" s="167">
        <f>IF(AZ53=1,G53,0)</f>
        <v>0</v>
      </c>
      <c r="BB53" s="167">
        <f>IF(AZ53=2,G53,0)</f>
        <v>0</v>
      </c>
      <c r="BC53" s="167">
        <f>IF(AZ53=3,G53,0)</f>
        <v>0</v>
      </c>
      <c r="BD53" s="167">
        <f>IF(AZ53=4,G53,0)</f>
        <v>0</v>
      </c>
      <c r="BE53" s="167">
        <f>IF(AZ53=5,G53,0)</f>
        <v>0</v>
      </c>
      <c r="CA53" s="202">
        <v>1</v>
      </c>
      <c r="CB53" s="202">
        <v>1</v>
      </c>
      <c r="CZ53" s="167">
        <v>0.04766</v>
      </c>
    </row>
    <row r="54" spans="1:15" ht="22.5">
      <c r="A54" s="203"/>
      <c r="B54" s="205"/>
      <c r="C54" s="206" t="s">
        <v>157</v>
      </c>
      <c r="D54" s="207"/>
      <c r="E54" s="208">
        <v>83.4975</v>
      </c>
      <c r="F54" s="209"/>
      <c r="G54" s="210"/>
      <c r="M54" s="204" t="s">
        <v>157</v>
      </c>
      <c r="O54" s="195"/>
    </row>
    <row r="55" spans="1:104" ht="12.75">
      <c r="A55" s="196">
        <v>23</v>
      </c>
      <c r="B55" s="197" t="s">
        <v>158</v>
      </c>
      <c r="C55" s="198" t="s">
        <v>159</v>
      </c>
      <c r="D55" s="199" t="s">
        <v>95</v>
      </c>
      <c r="E55" s="200">
        <v>1.75</v>
      </c>
      <c r="F55" s="200">
        <v>0</v>
      </c>
      <c r="G55" s="201">
        <f>E55*F55</f>
        <v>0</v>
      </c>
      <c r="O55" s="195">
        <v>2</v>
      </c>
      <c r="AA55" s="167">
        <v>1</v>
      </c>
      <c r="AB55" s="167">
        <v>1</v>
      </c>
      <c r="AC55" s="167">
        <v>1</v>
      </c>
      <c r="AZ55" s="167">
        <v>1</v>
      </c>
      <c r="BA55" s="167">
        <f>IF(AZ55=1,G55,0)</f>
        <v>0</v>
      </c>
      <c r="BB55" s="167">
        <f>IF(AZ55=2,G55,0)</f>
        <v>0</v>
      </c>
      <c r="BC55" s="167">
        <f>IF(AZ55=3,G55,0)</f>
        <v>0</v>
      </c>
      <c r="BD55" s="167">
        <f>IF(AZ55=4,G55,0)</f>
        <v>0</v>
      </c>
      <c r="BE55" s="167">
        <f>IF(AZ55=5,G55,0)</f>
        <v>0</v>
      </c>
      <c r="CA55" s="202">
        <v>1</v>
      </c>
      <c r="CB55" s="202">
        <v>1</v>
      </c>
      <c r="CZ55" s="167">
        <v>0.05729</v>
      </c>
    </row>
    <row r="56" spans="1:15" ht="12.75">
      <c r="A56" s="203"/>
      <c r="B56" s="205"/>
      <c r="C56" s="206" t="s">
        <v>160</v>
      </c>
      <c r="D56" s="207"/>
      <c r="E56" s="208">
        <v>1.75</v>
      </c>
      <c r="F56" s="209"/>
      <c r="G56" s="210"/>
      <c r="M56" s="204" t="s">
        <v>160</v>
      </c>
      <c r="O56" s="195"/>
    </row>
    <row r="57" spans="1:104" ht="12.75">
      <c r="A57" s="196">
        <v>24</v>
      </c>
      <c r="B57" s="197" t="s">
        <v>161</v>
      </c>
      <c r="C57" s="198" t="s">
        <v>162</v>
      </c>
      <c r="D57" s="199" t="s">
        <v>95</v>
      </c>
      <c r="E57" s="200">
        <v>37.4264</v>
      </c>
      <c r="F57" s="200">
        <v>0</v>
      </c>
      <c r="G57" s="201">
        <f>E57*F57</f>
        <v>0</v>
      </c>
      <c r="O57" s="195">
        <v>2</v>
      </c>
      <c r="AA57" s="167">
        <v>1</v>
      </c>
      <c r="AB57" s="167">
        <v>1</v>
      </c>
      <c r="AC57" s="167">
        <v>1</v>
      </c>
      <c r="AZ57" s="167">
        <v>1</v>
      </c>
      <c r="BA57" s="167">
        <f>IF(AZ57=1,G57,0)</f>
        <v>0</v>
      </c>
      <c r="BB57" s="167">
        <f>IF(AZ57=2,G57,0)</f>
        <v>0</v>
      </c>
      <c r="BC57" s="167">
        <f>IF(AZ57=3,G57,0)</f>
        <v>0</v>
      </c>
      <c r="BD57" s="167">
        <f>IF(AZ57=4,G57,0)</f>
        <v>0</v>
      </c>
      <c r="BE57" s="167">
        <f>IF(AZ57=5,G57,0)</f>
        <v>0</v>
      </c>
      <c r="CA57" s="202">
        <v>1</v>
      </c>
      <c r="CB57" s="202">
        <v>1</v>
      </c>
      <c r="CZ57" s="167">
        <v>0.04558</v>
      </c>
    </row>
    <row r="58" spans="1:15" ht="12.75">
      <c r="A58" s="203"/>
      <c r="B58" s="205"/>
      <c r="C58" s="206" t="s">
        <v>163</v>
      </c>
      <c r="D58" s="207"/>
      <c r="E58" s="208">
        <v>2.392</v>
      </c>
      <c r="F58" s="209"/>
      <c r="G58" s="210"/>
      <c r="M58" s="204" t="s">
        <v>163</v>
      </c>
      <c r="O58" s="195"/>
    </row>
    <row r="59" spans="1:15" ht="12.75">
      <c r="A59" s="203"/>
      <c r="B59" s="205"/>
      <c r="C59" s="206" t="s">
        <v>164</v>
      </c>
      <c r="D59" s="207"/>
      <c r="E59" s="208">
        <v>9.504</v>
      </c>
      <c r="F59" s="209"/>
      <c r="G59" s="210"/>
      <c r="M59" s="204" t="s">
        <v>164</v>
      </c>
      <c r="O59" s="195"/>
    </row>
    <row r="60" spans="1:15" ht="12.75">
      <c r="A60" s="203"/>
      <c r="B60" s="205"/>
      <c r="C60" s="206" t="s">
        <v>165</v>
      </c>
      <c r="D60" s="207"/>
      <c r="E60" s="208">
        <v>5.856</v>
      </c>
      <c r="F60" s="209"/>
      <c r="G60" s="210"/>
      <c r="M60" s="204" t="s">
        <v>165</v>
      </c>
      <c r="O60" s="195"/>
    </row>
    <row r="61" spans="1:15" ht="12.75">
      <c r="A61" s="203"/>
      <c r="B61" s="205"/>
      <c r="C61" s="206" t="s">
        <v>166</v>
      </c>
      <c r="D61" s="207"/>
      <c r="E61" s="208">
        <v>19.6744</v>
      </c>
      <c r="F61" s="209"/>
      <c r="G61" s="210"/>
      <c r="M61" s="204" t="s">
        <v>166</v>
      </c>
      <c r="O61" s="195"/>
    </row>
    <row r="62" spans="1:57" ht="12.75">
      <c r="A62" s="211"/>
      <c r="B62" s="212" t="s">
        <v>75</v>
      </c>
      <c r="C62" s="213" t="str">
        <f>CONCATENATE(B47," ",C47)</f>
        <v>61 Upravy povrchů vnitřní</v>
      </c>
      <c r="D62" s="214"/>
      <c r="E62" s="215"/>
      <c r="F62" s="216"/>
      <c r="G62" s="217">
        <f>SUM(G47:G61)</f>
        <v>0</v>
      </c>
      <c r="O62" s="195">
        <v>4</v>
      </c>
      <c r="BA62" s="218">
        <f>SUM(BA47:BA61)</f>
        <v>0</v>
      </c>
      <c r="BB62" s="218">
        <f>SUM(BB47:BB61)</f>
        <v>0</v>
      </c>
      <c r="BC62" s="218">
        <f>SUM(BC47:BC61)</f>
        <v>0</v>
      </c>
      <c r="BD62" s="218">
        <f>SUM(BD47:BD61)</f>
        <v>0</v>
      </c>
      <c r="BE62" s="218">
        <f>SUM(BE47:BE61)</f>
        <v>0</v>
      </c>
    </row>
    <row r="63" spans="1:15" ht="12.75">
      <c r="A63" s="188" t="s">
        <v>73</v>
      </c>
      <c r="B63" s="189" t="s">
        <v>167</v>
      </c>
      <c r="C63" s="190" t="s">
        <v>168</v>
      </c>
      <c r="D63" s="191"/>
      <c r="E63" s="192"/>
      <c r="F63" s="192"/>
      <c r="G63" s="193"/>
      <c r="H63" s="194"/>
      <c r="I63" s="194"/>
      <c r="O63" s="195">
        <v>1</v>
      </c>
    </row>
    <row r="64" spans="1:104" ht="12.75">
      <c r="A64" s="196">
        <v>25</v>
      </c>
      <c r="B64" s="197" t="s">
        <v>169</v>
      </c>
      <c r="C64" s="198" t="s">
        <v>170</v>
      </c>
      <c r="D64" s="199" t="s">
        <v>95</v>
      </c>
      <c r="E64" s="200">
        <v>3.729</v>
      </c>
      <c r="F64" s="200">
        <v>0</v>
      </c>
      <c r="G64" s="201">
        <f>E64*F64</f>
        <v>0</v>
      </c>
      <c r="O64" s="195">
        <v>2</v>
      </c>
      <c r="AA64" s="167">
        <v>1</v>
      </c>
      <c r="AB64" s="167">
        <v>1</v>
      </c>
      <c r="AC64" s="167">
        <v>1</v>
      </c>
      <c r="AZ64" s="167">
        <v>1</v>
      </c>
      <c r="BA64" s="167">
        <f>IF(AZ64=1,G64,0)</f>
        <v>0</v>
      </c>
      <c r="BB64" s="167">
        <f>IF(AZ64=2,G64,0)</f>
        <v>0</v>
      </c>
      <c r="BC64" s="167">
        <f>IF(AZ64=3,G64,0)</f>
        <v>0</v>
      </c>
      <c r="BD64" s="167">
        <f>IF(AZ64=4,G64,0)</f>
        <v>0</v>
      </c>
      <c r="BE64" s="167">
        <f>IF(AZ64=5,G64,0)</f>
        <v>0</v>
      </c>
      <c r="CA64" s="202">
        <v>1</v>
      </c>
      <c r="CB64" s="202">
        <v>1</v>
      </c>
      <c r="CZ64" s="167">
        <v>0.03575</v>
      </c>
    </row>
    <row r="65" spans="1:15" ht="12.75">
      <c r="A65" s="203"/>
      <c r="B65" s="205"/>
      <c r="C65" s="206" t="s">
        <v>128</v>
      </c>
      <c r="D65" s="207"/>
      <c r="E65" s="208">
        <v>0</v>
      </c>
      <c r="F65" s="209"/>
      <c r="G65" s="210"/>
      <c r="M65" s="204" t="s">
        <v>128</v>
      </c>
      <c r="O65" s="195"/>
    </row>
    <row r="66" spans="1:15" ht="12.75">
      <c r="A66" s="203"/>
      <c r="B66" s="205"/>
      <c r="C66" s="206" t="s">
        <v>171</v>
      </c>
      <c r="D66" s="207"/>
      <c r="E66" s="208">
        <v>3.729</v>
      </c>
      <c r="F66" s="209"/>
      <c r="G66" s="210"/>
      <c r="M66" s="204" t="s">
        <v>171</v>
      </c>
      <c r="O66" s="195"/>
    </row>
    <row r="67" spans="1:57" ht="12.75">
      <c r="A67" s="211"/>
      <c r="B67" s="212" t="s">
        <v>75</v>
      </c>
      <c r="C67" s="213" t="str">
        <f>CONCATENATE(B63," ",C63)</f>
        <v>62 Úpravy povrchů vnější</v>
      </c>
      <c r="D67" s="214"/>
      <c r="E67" s="215"/>
      <c r="F67" s="216"/>
      <c r="G67" s="217">
        <f>SUM(G63:G66)</f>
        <v>0</v>
      </c>
      <c r="O67" s="195">
        <v>4</v>
      </c>
      <c r="BA67" s="218">
        <f>SUM(BA63:BA66)</f>
        <v>0</v>
      </c>
      <c r="BB67" s="218">
        <f>SUM(BB63:BB66)</f>
        <v>0</v>
      </c>
      <c r="BC67" s="218">
        <f>SUM(BC63:BC66)</f>
        <v>0</v>
      </c>
      <c r="BD67" s="218">
        <f>SUM(BD63:BD66)</f>
        <v>0</v>
      </c>
      <c r="BE67" s="218">
        <f>SUM(BE63:BE66)</f>
        <v>0</v>
      </c>
    </row>
    <row r="68" spans="1:15" ht="12.75">
      <c r="A68" s="188" t="s">
        <v>73</v>
      </c>
      <c r="B68" s="189" t="s">
        <v>172</v>
      </c>
      <c r="C68" s="190" t="s">
        <v>173</v>
      </c>
      <c r="D68" s="191"/>
      <c r="E68" s="192"/>
      <c r="F68" s="192"/>
      <c r="G68" s="193"/>
      <c r="H68" s="194"/>
      <c r="I68" s="194"/>
      <c r="O68" s="195">
        <v>1</v>
      </c>
    </row>
    <row r="69" spans="1:104" ht="12.75">
      <c r="A69" s="196">
        <v>26</v>
      </c>
      <c r="B69" s="197" t="s">
        <v>174</v>
      </c>
      <c r="C69" s="198" t="s">
        <v>175</v>
      </c>
      <c r="D69" s="199" t="s">
        <v>88</v>
      </c>
      <c r="E69" s="200">
        <v>4.5798</v>
      </c>
      <c r="F69" s="200">
        <v>0</v>
      </c>
      <c r="G69" s="201">
        <f>E69*F69</f>
        <v>0</v>
      </c>
      <c r="O69" s="195">
        <v>2</v>
      </c>
      <c r="AA69" s="167">
        <v>1</v>
      </c>
      <c r="AB69" s="167">
        <v>1</v>
      </c>
      <c r="AC69" s="167">
        <v>1</v>
      </c>
      <c r="AZ69" s="167">
        <v>1</v>
      </c>
      <c r="BA69" s="167">
        <f>IF(AZ69=1,G69,0)</f>
        <v>0</v>
      </c>
      <c r="BB69" s="167">
        <f>IF(AZ69=2,G69,0)</f>
        <v>0</v>
      </c>
      <c r="BC69" s="167">
        <f>IF(AZ69=3,G69,0)</f>
        <v>0</v>
      </c>
      <c r="BD69" s="167">
        <f>IF(AZ69=4,G69,0)</f>
        <v>0</v>
      </c>
      <c r="BE69" s="167">
        <f>IF(AZ69=5,G69,0)</f>
        <v>0</v>
      </c>
      <c r="CA69" s="202">
        <v>1</v>
      </c>
      <c r="CB69" s="202">
        <v>1</v>
      </c>
      <c r="CZ69" s="167">
        <v>2.525</v>
      </c>
    </row>
    <row r="70" spans="1:15" ht="12.75">
      <c r="A70" s="203"/>
      <c r="B70" s="205"/>
      <c r="C70" s="206" t="s">
        <v>176</v>
      </c>
      <c r="D70" s="207"/>
      <c r="E70" s="208">
        <v>0</v>
      </c>
      <c r="F70" s="209"/>
      <c r="G70" s="210"/>
      <c r="M70" s="204" t="s">
        <v>176</v>
      </c>
      <c r="O70" s="195"/>
    </row>
    <row r="71" spans="1:15" ht="22.5">
      <c r="A71" s="203"/>
      <c r="B71" s="205"/>
      <c r="C71" s="206" t="s">
        <v>177</v>
      </c>
      <c r="D71" s="207"/>
      <c r="E71" s="208">
        <v>4.5798</v>
      </c>
      <c r="F71" s="209"/>
      <c r="G71" s="210"/>
      <c r="M71" s="204" t="s">
        <v>177</v>
      </c>
      <c r="O71" s="195"/>
    </row>
    <row r="72" spans="1:104" ht="12.75">
      <c r="A72" s="196">
        <v>27</v>
      </c>
      <c r="B72" s="197" t="s">
        <v>178</v>
      </c>
      <c r="C72" s="198" t="s">
        <v>179</v>
      </c>
      <c r="D72" s="199" t="s">
        <v>88</v>
      </c>
      <c r="E72" s="200">
        <v>4.4585</v>
      </c>
      <c r="F72" s="200">
        <v>0</v>
      </c>
      <c r="G72" s="201">
        <f>E72*F72</f>
        <v>0</v>
      </c>
      <c r="O72" s="195">
        <v>2</v>
      </c>
      <c r="AA72" s="167">
        <v>1</v>
      </c>
      <c r="AB72" s="167">
        <v>1</v>
      </c>
      <c r="AC72" s="167">
        <v>1</v>
      </c>
      <c r="AZ72" s="167">
        <v>1</v>
      </c>
      <c r="BA72" s="167">
        <f>IF(AZ72=1,G72,0)</f>
        <v>0</v>
      </c>
      <c r="BB72" s="167">
        <f>IF(AZ72=2,G72,0)</f>
        <v>0</v>
      </c>
      <c r="BC72" s="167">
        <f>IF(AZ72=3,G72,0)</f>
        <v>0</v>
      </c>
      <c r="BD72" s="167">
        <f>IF(AZ72=4,G72,0)</f>
        <v>0</v>
      </c>
      <c r="BE72" s="167">
        <f>IF(AZ72=5,G72,0)</f>
        <v>0</v>
      </c>
      <c r="CA72" s="202">
        <v>1</v>
      </c>
      <c r="CB72" s="202">
        <v>1</v>
      </c>
      <c r="CZ72" s="167">
        <v>2.525</v>
      </c>
    </row>
    <row r="73" spans="1:15" ht="12.75">
      <c r="A73" s="203"/>
      <c r="B73" s="205"/>
      <c r="C73" s="206" t="s">
        <v>180</v>
      </c>
      <c r="D73" s="207"/>
      <c r="E73" s="208">
        <v>4.4585</v>
      </c>
      <c r="F73" s="209"/>
      <c r="G73" s="210"/>
      <c r="M73" s="204" t="s">
        <v>180</v>
      </c>
      <c r="O73" s="195"/>
    </row>
    <row r="74" spans="1:104" ht="12.75">
      <c r="A74" s="196">
        <v>28</v>
      </c>
      <c r="B74" s="197" t="s">
        <v>181</v>
      </c>
      <c r="C74" s="198" t="s">
        <v>182</v>
      </c>
      <c r="D74" s="199" t="s">
        <v>88</v>
      </c>
      <c r="E74" s="200">
        <v>4.4585</v>
      </c>
      <c r="F74" s="200">
        <v>0</v>
      </c>
      <c r="G74" s="201">
        <f>E74*F74</f>
        <v>0</v>
      </c>
      <c r="O74" s="195">
        <v>2</v>
      </c>
      <c r="AA74" s="167">
        <v>1</v>
      </c>
      <c r="AB74" s="167">
        <v>1</v>
      </c>
      <c r="AC74" s="167">
        <v>1</v>
      </c>
      <c r="AZ74" s="167">
        <v>1</v>
      </c>
      <c r="BA74" s="167">
        <f>IF(AZ74=1,G74,0)</f>
        <v>0</v>
      </c>
      <c r="BB74" s="167">
        <f>IF(AZ74=2,G74,0)</f>
        <v>0</v>
      </c>
      <c r="BC74" s="167">
        <f>IF(AZ74=3,G74,0)</f>
        <v>0</v>
      </c>
      <c r="BD74" s="167">
        <f>IF(AZ74=4,G74,0)</f>
        <v>0</v>
      </c>
      <c r="BE74" s="167">
        <f>IF(AZ74=5,G74,0)</f>
        <v>0</v>
      </c>
      <c r="CA74" s="202">
        <v>1</v>
      </c>
      <c r="CB74" s="202">
        <v>1</v>
      </c>
      <c r="CZ74" s="167">
        <v>0</v>
      </c>
    </row>
    <row r="75" spans="1:104" ht="12.75">
      <c r="A75" s="196">
        <v>29</v>
      </c>
      <c r="B75" s="197" t="s">
        <v>183</v>
      </c>
      <c r="C75" s="198" t="s">
        <v>184</v>
      </c>
      <c r="D75" s="199" t="s">
        <v>92</v>
      </c>
      <c r="E75" s="200">
        <v>0.1206</v>
      </c>
      <c r="F75" s="200">
        <v>0</v>
      </c>
      <c r="G75" s="201">
        <f>E75*F75</f>
        <v>0</v>
      </c>
      <c r="O75" s="195">
        <v>2</v>
      </c>
      <c r="AA75" s="167">
        <v>1</v>
      </c>
      <c r="AB75" s="167">
        <v>1</v>
      </c>
      <c r="AC75" s="167">
        <v>1</v>
      </c>
      <c r="AZ75" s="167">
        <v>1</v>
      </c>
      <c r="BA75" s="167">
        <f>IF(AZ75=1,G75,0)</f>
        <v>0</v>
      </c>
      <c r="BB75" s="167">
        <f>IF(AZ75=2,G75,0)</f>
        <v>0</v>
      </c>
      <c r="BC75" s="167">
        <f>IF(AZ75=3,G75,0)</f>
        <v>0</v>
      </c>
      <c r="BD75" s="167">
        <f>IF(AZ75=4,G75,0)</f>
        <v>0</v>
      </c>
      <c r="BE75" s="167">
        <f>IF(AZ75=5,G75,0)</f>
        <v>0</v>
      </c>
      <c r="CA75" s="202">
        <v>1</v>
      </c>
      <c r="CB75" s="202">
        <v>1</v>
      </c>
      <c r="CZ75" s="167">
        <v>1.06625</v>
      </c>
    </row>
    <row r="76" spans="1:15" ht="12.75">
      <c r="A76" s="203"/>
      <c r="B76" s="205"/>
      <c r="C76" s="206" t="s">
        <v>185</v>
      </c>
      <c r="D76" s="207"/>
      <c r="E76" s="208">
        <v>0.1206</v>
      </c>
      <c r="F76" s="209"/>
      <c r="G76" s="210"/>
      <c r="M76" s="204" t="s">
        <v>185</v>
      </c>
      <c r="O76" s="195"/>
    </row>
    <row r="77" spans="1:57" ht="12.75">
      <c r="A77" s="211"/>
      <c r="B77" s="212" t="s">
        <v>75</v>
      </c>
      <c r="C77" s="213" t="str">
        <f>CONCATENATE(B68," ",C68)</f>
        <v>63 Podlahy a podlahové konstrukce</v>
      </c>
      <c r="D77" s="214"/>
      <c r="E77" s="215"/>
      <c r="F77" s="216"/>
      <c r="G77" s="217">
        <f>SUM(G68:G76)</f>
        <v>0</v>
      </c>
      <c r="O77" s="195">
        <v>4</v>
      </c>
      <c r="BA77" s="218">
        <f>SUM(BA68:BA76)</f>
        <v>0</v>
      </c>
      <c r="BB77" s="218">
        <f>SUM(BB68:BB76)</f>
        <v>0</v>
      </c>
      <c r="BC77" s="218">
        <f>SUM(BC68:BC76)</f>
        <v>0</v>
      </c>
      <c r="BD77" s="218">
        <f>SUM(BD68:BD76)</f>
        <v>0</v>
      </c>
      <c r="BE77" s="218">
        <f>SUM(BE68:BE76)</f>
        <v>0</v>
      </c>
    </row>
    <row r="78" spans="1:15" ht="12.75">
      <c r="A78" s="188" t="s">
        <v>73</v>
      </c>
      <c r="B78" s="189" t="s">
        <v>186</v>
      </c>
      <c r="C78" s="190" t="s">
        <v>187</v>
      </c>
      <c r="D78" s="191"/>
      <c r="E78" s="192"/>
      <c r="F78" s="192"/>
      <c r="G78" s="193"/>
      <c r="H78" s="194"/>
      <c r="I78" s="194"/>
      <c r="O78" s="195">
        <v>1</v>
      </c>
    </row>
    <row r="79" spans="1:104" ht="22.5">
      <c r="A79" s="196">
        <v>30</v>
      </c>
      <c r="B79" s="197" t="s">
        <v>188</v>
      </c>
      <c r="C79" s="198" t="s">
        <v>189</v>
      </c>
      <c r="D79" s="199" t="s">
        <v>85</v>
      </c>
      <c r="E79" s="200">
        <v>1</v>
      </c>
      <c r="F79" s="200">
        <v>0</v>
      </c>
      <c r="G79" s="201">
        <f>E79*F79</f>
        <v>0</v>
      </c>
      <c r="O79" s="195">
        <v>2</v>
      </c>
      <c r="AA79" s="167">
        <v>1</v>
      </c>
      <c r="AB79" s="167">
        <v>1</v>
      </c>
      <c r="AC79" s="167">
        <v>1</v>
      </c>
      <c r="AZ79" s="167">
        <v>1</v>
      </c>
      <c r="BA79" s="167">
        <f>IF(AZ79=1,G79,0)</f>
        <v>0</v>
      </c>
      <c r="BB79" s="167">
        <f>IF(AZ79=2,G79,0)</f>
        <v>0</v>
      </c>
      <c r="BC79" s="167">
        <f>IF(AZ79=3,G79,0)</f>
        <v>0</v>
      </c>
      <c r="BD79" s="167">
        <f>IF(AZ79=4,G79,0)</f>
        <v>0</v>
      </c>
      <c r="BE79" s="167">
        <f>IF(AZ79=5,G79,0)</f>
        <v>0</v>
      </c>
      <c r="CA79" s="202">
        <v>1</v>
      </c>
      <c r="CB79" s="202">
        <v>1</v>
      </c>
      <c r="CZ79" s="167">
        <v>0.04275</v>
      </c>
    </row>
    <row r="80" spans="1:104" ht="22.5">
      <c r="A80" s="196">
        <v>31</v>
      </c>
      <c r="B80" s="197" t="s">
        <v>190</v>
      </c>
      <c r="C80" s="198" t="s">
        <v>191</v>
      </c>
      <c r="D80" s="199" t="s">
        <v>85</v>
      </c>
      <c r="E80" s="200">
        <v>1</v>
      </c>
      <c r="F80" s="200">
        <v>0</v>
      </c>
      <c r="G80" s="201">
        <f>E80*F80</f>
        <v>0</v>
      </c>
      <c r="O80" s="195">
        <v>2</v>
      </c>
      <c r="AA80" s="167">
        <v>1</v>
      </c>
      <c r="AB80" s="167">
        <v>1</v>
      </c>
      <c r="AC80" s="167">
        <v>1</v>
      </c>
      <c r="AZ80" s="167">
        <v>1</v>
      </c>
      <c r="BA80" s="167">
        <f>IF(AZ80=1,G80,0)</f>
        <v>0</v>
      </c>
      <c r="BB80" s="167">
        <f>IF(AZ80=2,G80,0)</f>
        <v>0</v>
      </c>
      <c r="BC80" s="167">
        <f>IF(AZ80=3,G80,0)</f>
        <v>0</v>
      </c>
      <c r="BD80" s="167">
        <f>IF(AZ80=4,G80,0)</f>
        <v>0</v>
      </c>
      <c r="BE80" s="167">
        <f>IF(AZ80=5,G80,0)</f>
        <v>0</v>
      </c>
      <c r="CA80" s="202">
        <v>1</v>
      </c>
      <c r="CB80" s="202">
        <v>1</v>
      </c>
      <c r="CZ80" s="167">
        <v>0.06615</v>
      </c>
    </row>
    <row r="81" spans="1:15" ht="12.75">
      <c r="A81" s="203"/>
      <c r="B81" s="205"/>
      <c r="C81" s="206" t="s">
        <v>192</v>
      </c>
      <c r="D81" s="207"/>
      <c r="E81" s="208">
        <v>0</v>
      </c>
      <c r="F81" s="209"/>
      <c r="G81" s="210"/>
      <c r="M81" s="204" t="s">
        <v>192</v>
      </c>
      <c r="O81" s="195"/>
    </row>
    <row r="82" spans="1:15" ht="12.75">
      <c r="A82" s="203"/>
      <c r="B82" s="205"/>
      <c r="C82" s="206" t="s">
        <v>74</v>
      </c>
      <c r="D82" s="207"/>
      <c r="E82" s="208">
        <v>1</v>
      </c>
      <c r="F82" s="209"/>
      <c r="G82" s="210"/>
      <c r="M82" s="204">
        <v>1</v>
      </c>
      <c r="O82" s="195"/>
    </row>
    <row r="83" spans="1:104" ht="22.5">
      <c r="A83" s="196">
        <v>32</v>
      </c>
      <c r="B83" s="197" t="s">
        <v>193</v>
      </c>
      <c r="C83" s="198" t="s">
        <v>194</v>
      </c>
      <c r="D83" s="199" t="s">
        <v>85</v>
      </c>
      <c r="E83" s="200">
        <v>3</v>
      </c>
      <c r="F83" s="200">
        <v>0</v>
      </c>
      <c r="G83" s="201">
        <f>E83*F83</f>
        <v>0</v>
      </c>
      <c r="O83" s="195">
        <v>2</v>
      </c>
      <c r="AA83" s="167">
        <v>1</v>
      </c>
      <c r="AB83" s="167">
        <v>1</v>
      </c>
      <c r="AC83" s="167">
        <v>1</v>
      </c>
      <c r="AZ83" s="167">
        <v>1</v>
      </c>
      <c r="BA83" s="167">
        <f>IF(AZ83=1,G83,0)</f>
        <v>0</v>
      </c>
      <c r="BB83" s="167">
        <f>IF(AZ83=2,G83,0)</f>
        <v>0</v>
      </c>
      <c r="BC83" s="167">
        <f>IF(AZ83=3,G83,0)</f>
        <v>0</v>
      </c>
      <c r="BD83" s="167">
        <f>IF(AZ83=4,G83,0)</f>
        <v>0</v>
      </c>
      <c r="BE83" s="167">
        <f>IF(AZ83=5,G83,0)</f>
        <v>0</v>
      </c>
      <c r="CA83" s="202">
        <v>1</v>
      </c>
      <c r="CB83" s="202">
        <v>1</v>
      </c>
      <c r="CZ83" s="167">
        <v>0.022</v>
      </c>
    </row>
    <row r="84" spans="1:15" ht="12.75">
      <c r="A84" s="203"/>
      <c r="B84" s="205"/>
      <c r="C84" s="206" t="s">
        <v>195</v>
      </c>
      <c r="D84" s="207"/>
      <c r="E84" s="208">
        <v>0</v>
      </c>
      <c r="F84" s="209"/>
      <c r="G84" s="210"/>
      <c r="M84" s="204" t="s">
        <v>195</v>
      </c>
      <c r="O84" s="195"/>
    </row>
    <row r="85" spans="1:15" ht="12.75">
      <c r="A85" s="203"/>
      <c r="B85" s="205"/>
      <c r="C85" s="206" t="s">
        <v>81</v>
      </c>
      <c r="D85" s="207"/>
      <c r="E85" s="208">
        <v>3</v>
      </c>
      <c r="F85" s="209"/>
      <c r="G85" s="210"/>
      <c r="M85" s="204">
        <v>3</v>
      </c>
      <c r="O85" s="195"/>
    </row>
    <row r="86" spans="1:104" ht="22.5">
      <c r="A86" s="196">
        <v>33</v>
      </c>
      <c r="B86" s="197" t="s">
        <v>196</v>
      </c>
      <c r="C86" s="198" t="s">
        <v>197</v>
      </c>
      <c r="D86" s="199" t="s">
        <v>85</v>
      </c>
      <c r="E86" s="200">
        <v>2</v>
      </c>
      <c r="F86" s="200">
        <v>0</v>
      </c>
      <c r="G86" s="201">
        <f>E86*F86</f>
        <v>0</v>
      </c>
      <c r="O86" s="195">
        <v>2</v>
      </c>
      <c r="AA86" s="167">
        <v>1</v>
      </c>
      <c r="AB86" s="167">
        <v>1</v>
      </c>
      <c r="AC86" s="167">
        <v>1</v>
      </c>
      <c r="AZ86" s="167">
        <v>1</v>
      </c>
      <c r="BA86" s="167">
        <f>IF(AZ86=1,G86,0)</f>
        <v>0</v>
      </c>
      <c r="BB86" s="167">
        <f>IF(AZ86=2,G86,0)</f>
        <v>0</v>
      </c>
      <c r="BC86" s="167">
        <f>IF(AZ86=3,G86,0)</f>
        <v>0</v>
      </c>
      <c r="BD86" s="167">
        <f>IF(AZ86=4,G86,0)</f>
        <v>0</v>
      </c>
      <c r="BE86" s="167">
        <f>IF(AZ86=5,G86,0)</f>
        <v>0</v>
      </c>
      <c r="CA86" s="202">
        <v>1</v>
      </c>
      <c r="CB86" s="202">
        <v>1</v>
      </c>
      <c r="CZ86" s="167">
        <v>0.022</v>
      </c>
    </row>
    <row r="87" spans="1:15" ht="12.75">
      <c r="A87" s="203"/>
      <c r="B87" s="205"/>
      <c r="C87" s="206" t="s">
        <v>198</v>
      </c>
      <c r="D87" s="207"/>
      <c r="E87" s="208">
        <v>0</v>
      </c>
      <c r="F87" s="209"/>
      <c r="G87" s="210"/>
      <c r="M87" s="204" t="s">
        <v>198</v>
      </c>
      <c r="O87" s="195"/>
    </row>
    <row r="88" spans="1:15" ht="12.75">
      <c r="A88" s="203"/>
      <c r="B88" s="205"/>
      <c r="C88" s="206" t="s">
        <v>74</v>
      </c>
      <c r="D88" s="207"/>
      <c r="E88" s="208">
        <v>1</v>
      </c>
      <c r="F88" s="209"/>
      <c r="G88" s="210"/>
      <c r="M88" s="204">
        <v>1</v>
      </c>
      <c r="O88" s="195"/>
    </row>
    <row r="89" spans="1:15" ht="12.75">
      <c r="A89" s="203"/>
      <c r="B89" s="205"/>
      <c r="C89" s="206" t="s">
        <v>199</v>
      </c>
      <c r="D89" s="207"/>
      <c r="E89" s="208">
        <v>0</v>
      </c>
      <c r="F89" s="209"/>
      <c r="G89" s="210"/>
      <c r="M89" s="204" t="s">
        <v>199</v>
      </c>
      <c r="O89" s="195"/>
    </row>
    <row r="90" spans="1:15" ht="12.75">
      <c r="A90" s="203"/>
      <c r="B90" s="205"/>
      <c r="C90" s="206" t="s">
        <v>74</v>
      </c>
      <c r="D90" s="207"/>
      <c r="E90" s="208">
        <v>1</v>
      </c>
      <c r="F90" s="209"/>
      <c r="G90" s="210"/>
      <c r="M90" s="204">
        <v>1</v>
      </c>
      <c r="O90" s="195"/>
    </row>
    <row r="91" spans="1:104" ht="22.5">
      <c r="A91" s="196">
        <v>34</v>
      </c>
      <c r="B91" s="197" t="s">
        <v>200</v>
      </c>
      <c r="C91" s="198" t="s">
        <v>201</v>
      </c>
      <c r="D91" s="199" t="s">
        <v>85</v>
      </c>
      <c r="E91" s="200">
        <v>3</v>
      </c>
      <c r="F91" s="200">
        <v>0</v>
      </c>
      <c r="G91" s="201">
        <f>E91*F91</f>
        <v>0</v>
      </c>
      <c r="O91" s="195">
        <v>2</v>
      </c>
      <c r="AA91" s="167">
        <v>1</v>
      </c>
      <c r="AB91" s="167">
        <v>1</v>
      </c>
      <c r="AC91" s="167">
        <v>1</v>
      </c>
      <c r="AZ91" s="167">
        <v>1</v>
      </c>
      <c r="BA91" s="167">
        <f>IF(AZ91=1,G91,0)</f>
        <v>0</v>
      </c>
      <c r="BB91" s="167">
        <f>IF(AZ91=2,G91,0)</f>
        <v>0</v>
      </c>
      <c r="BC91" s="167">
        <f>IF(AZ91=3,G91,0)</f>
        <v>0</v>
      </c>
      <c r="BD91" s="167">
        <f>IF(AZ91=4,G91,0)</f>
        <v>0</v>
      </c>
      <c r="BE91" s="167">
        <f>IF(AZ91=5,G91,0)</f>
        <v>0</v>
      </c>
      <c r="CA91" s="202">
        <v>1</v>
      </c>
      <c r="CB91" s="202">
        <v>1</v>
      </c>
      <c r="CZ91" s="167">
        <v>0.022</v>
      </c>
    </row>
    <row r="92" spans="1:15" ht="12.75">
      <c r="A92" s="203"/>
      <c r="B92" s="205"/>
      <c r="C92" s="206" t="s">
        <v>195</v>
      </c>
      <c r="D92" s="207"/>
      <c r="E92" s="208">
        <v>0</v>
      </c>
      <c r="F92" s="209"/>
      <c r="G92" s="210"/>
      <c r="M92" s="204" t="s">
        <v>195</v>
      </c>
      <c r="O92" s="195"/>
    </row>
    <row r="93" spans="1:15" ht="12.75">
      <c r="A93" s="203"/>
      <c r="B93" s="205"/>
      <c r="C93" s="206" t="s">
        <v>74</v>
      </c>
      <c r="D93" s="207"/>
      <c r="E93" s="208">
        <v>1</v>
      </c>
      <c r="F93" s="209"/>
      <c r="G93" s="210"/>
      <c r="M93" s="204">
        <v>1</v>
      </c>
      <c r="O93" s="195"/>
    </row>
    <row r="94" spans="1:15" ht="12.75">
      <c r="A94" s="203"/>
      <c r="B94" s="205"/>
      <c r="C94" s="206" t="s">
        <v>202</v>
      </c>
      <c r="D94" s="207"/>
      <c r="E94" s="208">
        <v>0</v>
      </c>
      <c r="F94" s="209"/>
      <c r="G94" s="210"/>
      <c r="M94" s="204" t="s">
        <v>202</v>
      </c>
      <c r="O94" s="195"/>
    </row>
    <row r="95" spans="1:15" ht="12.75">
      <c r="A95" s="203"/>
      <c r="B95" s="205"/>
      <c r="C95" s="206" t="s">
        <v>152</v>
      </c>
      <c r="D95" s="207"/>
      <c r="E95" s="208">
        <v>2</v>
      </c>
      <c r="F95" s="209"/>
      <c r="G95" s="210"/>
      <c r="M95" s="204">
        <v>2</v>
      </c>
      <c r="O95" s="195"/>
    </row>
    <row r="96" spans="1:57" ht="12.75">
      <c r="A96" s="211"/>
      <c r="B96" s="212" t="s">
        <v>75</v>
      </c>
      <c r="C96" s="213" t="str">
        <f>CONCATENATE(B78," ",C78)</f>
        <v>64 Výplně otvorů</v>
      </c>
      <c r="D96" s="214"/>
      <c r="E96" s="215"/>
      <c r="F96" s="216"/>
      <c r="G96" s="217">
        <f>SUM(G78:G95)</f>
        <v>0</v>
      </c>
      <c r="O96" s="195">
        <v>4</v>
      </c>
      <c r="BA96" s="218">
        <f>SUM(BA78:BA95)</f>
        <v>0</v>
      </c>
      <c r="BB96" s="218">
        <f>SUM(BB78:BB95)</f>
        <v>0</v>
      </c>
      <c r="BC96" s="218">
        <f>SUM(BC78:BC95)</f>
        <v>0</v>
      </c>
      <c r="BD96" s="218">
        <f>SUM(BD78:BD95)</f>
        <v>0</v>
      </c>
      <c r="BE96" s="218">
        <f>SUM(BE78:BE95)</f>
        <v>0</v>
      </c>
    </row>
    <row r="97" spans="1:15" ht="12.75">
      <c r="A97" s="188" t="s">
        <v>73</v>
      </c>
      <c r="B97" s="189" t="s">
        <v>203</v>
      </c>
      <c r="C97" s="190" t="s">
        <v>204</v>
      </c>
      <c r="D97" s="191"/>
      <c r="E97" s="192"/>
      <c r="F97" s="192"/>
      <c r="G97" s="193"/>
      <c r="H97" s="194"/>
      <c r="I97" s="194"/>
      <c r="O97" s="195">
        <v>1</v>
      </c>
    </row>
    <row r="98" spans="1:104" ht="12.75">
      <c r="A98" s="196">
        <v>35</v>
      </c>
      <c r="B98" s="197" t="s">
        <v>205</v>
      </c>
      <c r="C98" s="198" t="s">
        <v>206</v>
      </c>
      <c r="D98" s="199" t="s">
        <v>95</v>
      </c>
      <c r="E98" s="200">
        <v>89.17</v>
      </c>
      <c r="F98" s="200">
        <v>0</v>
      </c>
      <c r="G98" s="201">
        <f>E98*F98</f>
        <v>0</v>
      </c>
      <c r="O98" s="195">
        <v>2</v>
      </c>
      <c r="AA98" s="167">
        <v>1</v>
      </c>
      <c r="AB98" s="167">
        <v>1</v>
      </c>
      <c r="AC98" s="167">
        <v>1</v>
      </c>
      <c r="AZ98" s="167">
        <v>1</v>
      </c>
      <c r="BA98" s="167">
        <f>IF(AZ98=1,G98,0)</f>
        <v>0</v>
      </c>
      <c r="BB98" s="167">
        <f>IF(AZ98=2,G98,0)</f>
        <v>0</v>
      </c>
      <c r="BC98" s="167">
        <f>IF(AZ98=3,G98,0)</f>
        <v>0</v>
      </c>
      <c r="BD98" s="167">
        <f>IF(AZ98=4,G98,0)</f>
        <v>0</v>
      </c>
      <c r="BE98" s="167">
        <f>IF(AZ98=5,G98,0)</f>
        <v>0</v>
      </c>
      <c r="CA98" s="202">
        <v>1</v>
      </c>
      <c r="CB98" s="202">
        <v>1</v>
      </c>
      <c r="CZ98" s="167">
        <v>4E-05</v>
      </c>
    </row>
    <row r="99" spans="1:104" ht="12.75">
      <c r="A99" s="196">
        <v>36</v>
      </c>
      <c r="B99" s="197" t="s">
        <v>207</v>
      </c>
      <c r="C99" s="198" t="s">
        <v>208</v>
      </c>
      <c r="D99" s="199" t="s">
        <v>85</v>
      </c>
      <c r="E99" s="200">
        <v>4</v>
      </c>
      <c r="F99" s="200">
        <v>0</v>
      </c>
      <c r="G99" s="201">
        <f>E99*F99</f>
        <v>0</v>
      </c>
      <c r="O99" s="195">
        <v>2</v>
      </c>
      <c r="AA99" s="167">
        <v>1</v>
      </c>
      <c r="AB99" s="167">
        <v>1</v>
      </c>
      <c r="AC99" s="167">
        <v>1</v>
      </c>
      <c r="AZ99" s="167">
        <v>1</v>
      </c>
      <c r="BA99" s="167">
        <f>IF(AZ99=1,G99,0)</f>
        <v>0</v>
      </c>
      <c r="BB99" s="167">
        <f>IF(AZ99=2,G99,0)</f>
        <v>0</v>
      </c>
      <c r="BC99" s="167">
        <f>IF(AZ99=3,G99,0)</f>
        <v>0</v>
      </c>
      <c r="BD99" s="167">
        <f>IF(AZ99=4,G99,0)</f>
        <v>0</v>
      </c>
      <c r="BE99" s="167">
        <f>IF(AZ99=5,G99,0)</f>
        <v>0</v>
      </c>
      <c r="CA99" s="202">
        <v>1</v>
      </c>
      <c r="CB99" s="202">
        <v>1</v>
      </c>
      <c r="CZ99" s="167">
        <v>0.00468</v>
      </c>
    </row>
    <row r="100" spans="1:15" ht="12.75">
      <c r="A100" s="203"/>
      <c r="B100" s="205"/>
      <c r="C100" s="206" t="s">
        <v>209</v>
      </c>
      <c r="D100" s="207"/>
      <c r="E100" s="208">
        <v>0</v>
      </c>
      <c r="F100" s="209"/>
      <c r="G100" s="210"/>
      <c r="M100" s="204" t="s">
        <v>209</v>
      </c>
      <c r="O100" s="195"/>
    </row>
    <row r="101" spans="1:15" ht="12.75">
      <c r="A101" s="203"/>
      <c r="B101" s="205"/>
      <c r="C101" s="206" t="s">
        <v>137</v>
      </c>
      <c r="D101" s="207"/>
      <c r="E101" s="208">
        <v>4</v>
      </c>
      <c r="F101" s="209"/>
      <c r="G101" s="210"/>
      <c r="M101" s="204">
        <v>4</v>
      </c>
      <c r="O101" s="195"/>
    </row>
    <row r="102" spans="1:104" ht="12.75">
      <c r="A102" s="196">
        <v>37</v>
      </c>
      <c r="B102" s="197" t="s">
        <v>210</v>
      </c>
      <c r="C102" s="198" t="s">
        <v>211</v>
      </c>
      <c r="D102" s="199" t="s">
        <v>85</v>
      </c>
      <c r="E102" s="200">
        <v>4</v>
      </c>
      <c r="F102" s="200">
        <v>0</v>
      </c>
      <c r="G102" s="201">
        <f>E102*F102</f>
        <v>0</v>
      </c>
      <c r="O102" s="195">
        <v>2</v>
      </c>
      <c r="AA102" s="167">
        <v>1</v>
      </c>
      <c r="AB102" s="167">
        <v>1</v>
      </c>
      <c r="AC102" s="167">
        <v>1</v>
      </c>
      <c r="AZ102" s="167">
        <v>1</v>
      </c>
      <c r="BA102" s="167">
        <f>IF(AZ102=1,G102,0)</f>
        <v>0</v>
      </c>
      <c r="BB102" s="167">
        <f>IF(AZ102=2,G102,0)</f>
        <v>0</v>
      </c>
      <c r="BC102" s="167">
        <f>IF(AZ102=3,G102,0)</f>
        <v>0</v>
      </c>
      <c r="BD102" s="167">
        <f>IF(AZ102=4,G102,0)</f>
        <v>0</v>
      </c>
      <c r="BE102" s="167">
        <f>IF(AZ102=5,G102,0)</f>
        <v>0</v>
      </c>
      <c r="CA102" s="202">
        <v>1</v>
      </c>
      <c r="CB102" s="202">
        <v>1</v>
      </c>
      <c r="CZ102" s="167">
        <v>0</v>
      </c>
    </row>
    <row r="103" spans="1:104" ht="12.75">
      <c r="A103" s="196">
        <v>38</v>
      </c>
      <c r="B103" s="197" t="s">
        <v>212</v>
      </c>
      <c r="C103" s="198" t="s">
        <v>213</v>
      </c>
      <c r="D103" s="199" t="s">
        <v>85</v>
      </c>
      <c r="E103" s="200">
        <v>4</v>
      </c>
      <c r="F103" s="200">
        <v>0</v>
      </c>
      <c r="G103" s="201">
        <f>E103*F103</f>
        <v>0</v>
      </c>
      <c r="O103" s="195">
        <v>2</v>
      </c>
      <c r="AA103" s="167">
        <v>12</v>
      </c>
      <c r="AB103" s="167">
        <v>0</v>
      </c>
      <c r="AC103" s="167">
        <v>74</v>
      </c>
      <c r="AZ103" s="167">
        <v>1</v>
      </c>
      <c r="BA103" s="167">
        <f>IF(AZ103=1,G103,0)</f>
        <v>0</v>
      </c>
      <c r="BB103" s="167">
        <f>IF(AZ103=2,G103,0)</f>
        <v>0</v>
      </c>
      <c r="BC103" s="167">
        <f>IF(AZ103=3,G103,0)</f>
        <v>0</v>
      </c>
      <c r="BD103" s="167">
        <f>IF(AZ103=4,G103,0)</f>
        <v>0</v>
      </c>
      <c r="BE103" s="167">
        <f>IF(AZ103=5,G103,0)</f>
        <v>0</v>
      </c>
      <c r="CA103" s="202">
        <v>12</v>
      </c>
      <c r="CB103" s="202">
        <v>0</v>
      </c>
      <c r="CZ103" s="167">
        <v>0</v>
      </c>
    </row>
    <row r="104" spans="1:104" ht="12.75">
      <c r="A104" s="196">
        <v>39</v>
      </c>
      <c r="B104" s="197" t="s">
        <v>214</v>
      </c>
      <c r="C104" s="198" t="s">
        <v>215</v>
      </c>
      <c r="D104" s="199" t="s">
        <v>85</v>
      </c>
      <c r="E104" s="200">
        <v>2</v>
      </c>
      <c r="F104" s="200">
        <v>0</v>
      </c>
      <c r="G104" s="201">
        <f>E104*F104</f>
        <v>0</v>
      </c>
      <c r="O104" s="195">
        <v>2</v>
      </c>
      <c r="AA104" s="167">
        <v>3</v>
      </c>
      <c r="AB104" s="167">
        <v>1</v>
      </c>
      <c r="AC104" s="167">
        <v>44984112</v>
      </c>
      <c r="AZ104" s="167">
        <v>1</v>
      </c>
      <c r="BA104" s="167">
        <f>IF(AZ104=1,G104,0)</f>
        <v>0</v>
      </c>
      <c r="BB104" s="167">
        <f>IF(AZ104=2,G104,0)</f>
        <v>0</v>
      </c>
      <c r="BC104" s="167">
        <f>IF(AZ104=3,G104,0)</f>
        <v>0</v>
      </c>
      <c r="BD104" s="167">
        <f>IF(AZ104=4,G104,0)</f>
        <v>0</v>
      </c>
      <c r="BE104" s="167">
        <f>IF(AZ104=5,G104,0)</f>
        <v>0</v>
      </c>
      <c r="CA104" s="202">
        <v>3</v>
      </c>
      <c r="CB104" s="202">
        <v>1</v>
      </c>
      <c r="CZ104" s="167">
        <v>0.0059</v>
      </c>
    </row>
    <row r="105" spans="1:104" ht="12.75">
      <c r="A105" s="196">
        <v>40</v>
      </c>
      <c r="B105" s="197" t="s">
        <v>216</v>
      </c>
      <c r="C105" s="198" t="s">
        <v>217</v>
      </c>
      <c r="D105" s="199" t="s">
        <v>85</v>
      </c>
      <c r="E105" s="200">
        <v>2</v>
      </c>
      <c r="F105" s="200">
        <v>0</v>
      </c>
      <c r="G105" s="201">
        <f>E105*F105</f>
        <v>0</v>
      </c>
      <c r="O105" s="195">
        <v>2</v>
      </c>
      <c r="AA105" s="167">
        <v>3</v>
      </c>
      <c r="AB105" s="167">
        <v>1</v>
      </c>
      <c r="AC105" s="167">
        <v>44984114</v>
      </c>
      <c r="AZ105" s="167">
        <v>1</v>
      </c>
      <c r="BA105" s="167">
        <f>IF(AZ105=1,G105,0)</f>
        <v>0</v>
      </c>
      <c r="BB105" s="167">
        <f>IF(AZ105=2,G105,0)</f>
        <v>0</v>
      </c>
      <c r="BC105" s="167">
        <f>IF(AZ105=3,G105,0)</f>
        <v>0</v>
      </c>
      <c r="BD105" s="167">
        <f>IF(AZ105=4,G105,0)</f>
        <v>0</v>
      </c>
      <c r="BE105" s="167">
        <f>IF(AZ105=5,G105,0)</f>
        <v>0</v>
      </c>
      <c r="CA105" s="202">
        <v>3</v>
      </c>
      <c r="CB105" s="202">
        <v>1</v>
      </c>
      <c r="CZ105" s="167">
        <v>0.0166</v>
      </c>
    </row>
    <row r="106" spans="1:57" ht="12.75">
      <c r="A106" s="211"/>
      <c r="B106" s="212" t="s">
        <v>75</v>
      </c>
      <c r="C106" s="213" t="str">
        <f>CONCATENATE(B97," ",C97)</f>
        <v>95 Dokončovací konstrukce na pozemních stavbách</v>
      </c>
      <c r="D106" s="214"/>
      <c r="E106" s="215"/>
      <c r="F106" s="216"/>
      <c r="G106" s="217">
        <f>SUM(G97:G105)</f>
        <v>0</v>
      </c>
      <c r="O106" s="195">
        <v>4</v>
      </c>
      <c r="BA106" s="218">
        <f>SUM(BA97:BA105)</f>
        <v>0</v>
      </c>
      <c r="BB106" s="218">
        <f>SUM(BB97:BB105)</f>
        <v>0</v>
      </c>
      <c r="BC106" s="218">
        <f>SUM(BC97:BC105)</f>
        <v>0</v>
      </c>
      <c r="BD106" s="218">
        <f>SUM(BD97:BD105)</f>
        <v>0</v>
      </c>
      <c r="BE106" s="218">
        <f>SUM(BE97:BE105)</f>
        <v>0</v>
      </c>
    </row>
    <row r="107" spans="1:15" ht="12.75">
      <c r="A107" s="188" t="s">
        <v>73</v>
      </c>
      <c r="B107" s="189" t="s">
        <v>218</v>
      </c>
      <c r="C107" s="190" t="s">
        <v>219</v>
      </c>
      <c r="D107" s="191"/>
      <c r="E107" s="192"/>
      <c r="F107" s="192"/>
      <c r="G107" s="193"/>
      <c r="H107" s="194"/>
      <c r="I107" s="194"/>
      <c r="O107" s="195">
        <v>1</v>
      </c>
    </row>
    <row r="108" spans="1:104" ht="12.75">
      <c r="A108" s="196">
        <v>41</v>
      </c>
      <c r="B108" s="197" t="s">
        <v>220</v>
      </c>
      <c r="C108" s="198" t="s">
        <v>221</v>
      </c>
      <c r="D108" s="199" t="s">
        <v>88</v>
      </c>
      <c r="E108" s="200">
        <v>0.3135</v>
      </c>
      <c r="F108" s="200">
        <v>0</v>
      </c>
      <c r="G108" s="201">
        <f>E108*F108</f>
        <v>0</v>
      </c>
      <c r="O108" s="195">
        <v>2</v>
      </c>
      <c r="AA108" s="167">
        <v>1</v>
      </c>
      <c r="AB108" s="167">
        <v>1</v>
      </c>
      <c r="AC108" s="167">
        <v>1</v>
      </c>
      <c r="AZ108" s="167">
        <v>1</v>
      </c>
      <c r="BA108" s="167">
        <f>IF(AZ108=1,G108,0)</f>
        <v>0</v>
      </c>
      <c r="BB108" s="167">
        <f>IF(AZ108=2,G108,0)</f>
        <v>0</v>
      </c>
      <c r="BC108" s="167">
        <f>IF(AZ108=3,G108,0)</f>
        <v>0</v>
      </c>
      <c r="BD108" s="167">
        <f>IF(AZ108=4,G108,0)</f>
        <v>0</v>
      </c>
      <c r="BE108" s="167">
        <f>IF(AZ108=5,G108,0)</f>
        <v>0</v>
      </c>
      <c r="CA108" s="202">
        <v>1</v>
      </c>
      <c r="CB108" s="202">
        <v>1</v>
      </c>
      <c r="CZ108" s="167">
        <v>0</v>
      </c>
    </row>
    <row r="109" spans="1:15" ht="12.75">
      <c r="A109" s="203"/>
      <c r="B109" s="205"/>
      <c r="C109" s="206" t="s">
        <v>222</v>
      </c>
      <c r="D109" s="207"/>
      <c r="E109" s="208">
        <v>0.3135</v>
      </c>
      <c r="F109" s="209"/>
      <c r="G109" s="210"/>
      <c r="M109" s="204" t="s">
        <v>222</v>
      </c>
      <c r="O109" s="195"/>
    </row>
    <row r="110" spans="1:104" ht="12.75">
      <c r="A110" s="196">
        <v>42</v>
      </c>
      <c r="B110" s="197" t="s">
        <v>223</v>
      </c>
      <c r="C110" s="198" t="s">
        <v>224</v>
      </c>
      <c r="D110" s="199" t="s">
        <v>95</v>
      </c>
      <c r="E110" s="200">
        <v>13.934</v>
      </c>
      <c r="F110" s="200">
        <v>0</v>
      </c>
      <c r="G110" s="201">
        <f>E110*F110</f>
        <v>0</v>
      </c>
      <c r="O110" s="195">
        <v>2</v>
      </c>
      <c r="AA110" s="167">
        <v>1</v>
      </c>
      <c r="AB110" s="167">
        <v>1</v>
      </c>
      <c r="AC110" s="167">
        <v>1</v>
      </c>
      <c r="AZ110" s="167">
        <v>1</v>
      </c>
      <c r="BA110" s="167">
        <f>IF(AZ110=1,G110,0)</f>
        <v>0</v>
      </c>
      <c r="BB110" s="167">
        <f>IF(AZ110=2,G110,0)</f>
        <v>0</v>
      </c>
      <c r="BC110" s="167">
        <f>IF(AZ110=3,G110,0)</f>
        <v>0</v>
      </c>
      <c r="BD110" s="167">
        <f>IF(AZ110=4,G110,0)</f>
        <v>0</v>
      </c>
      <c r="BE110" s="167">
        <f>IF(AZ110=5,G110,0)</f>
        <v>0</v>
      </c>
      <c r="CA110" s="202">
        <v>1</v>
      </c>
      <c r="CB110" s="202">
        <v>1</v>
      </c>
      <c r="CZ110" s="167">
        <v>0.00067</v>
      </c>
    </row>
    <row r="111" spans="1:15" ht="12.75">
      <c r="A111" s="203"/>
      <c r="B111" s="205"/>
      <c r="C111" s="206" t="s">
        <v>225</v>
      </c>
      <c r="D111" s="207"/>
      <c r="E111" s="208">
        <v>13.934</v>
      </c>
      <c r="F111" s="209"/>
      <c r="G111" s="210"/>
      <c r="M111" s="204" t="s">
        <v>225</v>
      </c>
      <c r="O111" s="195"/>
    </row>
    <row r="112" spans="1:104" ht="12.75">
      <c r="A112" s="196">
        <v>43</v>
      </c>
      <c r="B112" s="197" t="s">
        <v>226</v>
      </c>
      <c r="C112" s="198" t="s">
        <v>227</v>
      </c>
      <c r="D112" s="199" t="s">
        <v>95</v>
      </c>
      <c r="E112" s="200">
        <v>43.6876</v>
      </c>
      <c r="F112" s="200">
        <v>0</v>
      </c>
      <c r="G112" s="201">
        <f>E112*F112</f>
        <v>0</v>
      </c>
      <c r="O112" s="195">
        <v>2</v>
      </c>
      <c r="AA112" s="167">
        <v>1</v>
      </c>
      <c r="AB112" s="167">
        <v>1</v>
      </c>
      <c r="AC112" s="167">
        <v>1</v>
      </c>
      <c r="AZ112" s="167">
        <v>1</v>
      </c>
      <c r="BA112" s="167">
        <f>IF(AZ112=1,G112,0)</f>
        <v>0</v>
      </c>
      <c r="BB112" s="167">
        <f>IF(AZ112=2,G112,0)</f>
        <v>0</v>
      </c>
      <c r="BC112" s="167">
        <f>IF(AZ112=3,G112,0)</f>
        <v>0</v>
      </c>
      <c r="BD112" s="167">
        <f>IF(AZ112=4,G112,0)</f>
        <v>0</v>
      </c>
      <c r="BE112" s="167">
        <f>IF(AZ112=5,G112,0)</f>
        <v>0</v>
      </c>
      <c r="CA112" s="202">
        <v>1</v>
      </c>
      <c r="CB112" s="202">
        <v>1</v>
      </c>
      <c r="CZ112" s="167">
        <v>0.00067</v>
      </c>
    </row>
    <row r="113" spans="1:15" ht="12.75">
      <c r="A113" s="203"/>
      <c r="B113" s="205"/>
      <c r="C113" s="206" t="s">
        <v>228</v>
      </c>
      <c r="D113" s="207"/>
      <c r="E113" s="208">
        <v>2.3085</v>
      </c>
      <c r="F113" s="209"/>
      <c r="G113" s="210"/>
      <c r="M113" s="204" t="s">
        <v>228</v>
      </c>
      <c r="O113" s="195"/>
    </row>
    <row r="114" spans="1:15" ht="12.75">
      <c r="A114" s="203"/>
      <c r="B114" s="205"/>
      <c r="C114" s="206" t="s">
        <v>229</v>
      </c>
      <c r="D114" s="207"/>
      <c r="E114" s="208">
        <v>11.605</v>
      </c>
      <c r="F114" s="209"/>
      <c r="G114" s="210"/>
      <c r="M114" s="204" t="s">
        <v>229</v>
      </c>
      <c r="O114" s="195"/>
    </row>
    <row r="115" spans="1:15" ht="22.5">
      <c r="A115" s="203"/>
      <c r="B115" s="205"/>
      <c r="C115" s="206" t="s">
        <v>230</v>
      </c>
      <c r="D115" s="207"/>
      <c r="E115" s="208">
        <v>29.7741</v>
      </c>
      <c r="F115" s="209"/>
      <c r="G115" s="210"/>
      <c r="M115" s="204" t="s">
        <v>230</v>
      </c>
      <c r="O115" s="195"/>
    </row>
    <row r="116" spans="1:104" ht="12.75">
      <c r="A116" s="196">
        <v>44</v>
      </c>
      <c r="B116" s="197" t="s">
        <v>231</v>
      </c>
      <c r="C116" s="198" t="s">
        <v>232</v>
      </c>
      <c r="D116" s="199" t="s">
        <v>88</v>
      </c>
      <c r="E116" s="200">
        <v>4.7611</v>
      </c>
      <c r="F116" s="200">
        <v>0</v>
      </c>
      <c r="G116" s="201">
        <f>E116*F116</f>
        <v>0</v>
      </c>
      <c r="O116" s="195">
        <v>2</v>
      </c>
      <c r="AA116" s="167">
        <v>1</v>
      </c>
      <c r="AB116" s="167">
        <v>1</v>
      </c>
      <c r="AC116" s="167">
        <v>1</v>
      </c>
      <c r="AZ116" s="167">
        <v>1</v>
      </c>
      <c r="BA116" s="167">
        <f>IF(AZ116=1,G116,0)</f>
        <v>0</v>
      </c>
      <c r="BB116" s="167">
        <f>IF(AZ116=2,G116,0)</f>
        <v>0</v>
      </c>
      <c r="BC116" s="167">
        <f>IF(AZ116=3,G116,0)</f>
        <v>0</v>
      </c>
      <c r="BD116" s="167">
        <f>IF(AZ116=4,G116,0)</f>
        <v>0</v>
      </c>
      <c r="BE116" s="167">
        <f>IF(AZ116=5,G116,0)</f>
        <v>0</v>
      </c>
      <c r="CA116" s="202">
        <v>1</v>
      </c>
      <c r="CB116" s="202">
        <v>1</v>
      </c>
      <c r="CZ116" s="167">
        <v>0.00128</v>
      </c>
    </row>
    <row r="117" spans="1:15" ht="12.75">
      <c r="A117" s="203"/>
      <c r="B117" s="205"/>
      <c r="C117" s="206" t="s">
        <v>233</v>
      </c>
      <c r="D117" s="207"/>
      <c r="E117" s="208">
        <v>2.3359</v>
      </c>
      <c r="F117" s="209"/>
      <c r="G117" s="210"/>
      <c r="M117" s="204" t="s">
        <v>233</v>
      </c>
      <c r="O117" s="195"/>
    </row>
    <row r="118" spans="1:15" ht="12.75">
      <c r="A118" s="203"/>
      <c r="B118" s="205"/>
      <c r="C118" s="206" t="s">
        <v>234</v>
      </c>
      <c r="D118" s="207"/>
      <c r="E118" s="208">
        <v>2.4252</v>
      </c>
      <c r="F118" s="209"/>
      <c r="G118" s="210"/>
      <c r="M118" s="204" t="s">
        <v>234</v>
      </c>
      <c r="O118" s="195"/>
    </row>
    <row r="119" spans="1:104" ht="12.75">
      <c r="A119" s="196">
        <v>45</v>
      </c>
      <c r="B119" s="197" t="s">
        <v>235</v>
      </c>
      <c r="C119" s="198" t="s">
        <v>236</v>
      </c>
      <c r="D119" s="199" t="s">
        <v>88</v>
      </c>
      <c r="E119" s="200">
        <v>0.306</v>
      </c>
      <c r="F119" s="200">
        <v>0</v>
      </c>
      <c r="G119" s="201">
        <f>E119*F119</f>
        <v>0</v>
      </c>
      <c r="O119" s="195">
        <v>2</v>
      </c>
      <c r="AA119" s="167">
        <v>1</v>
      </c>
      <c r="AB119" s="167">
        <v>1</v>
      </c>
      <c r="AC119" s="167">
        <v>1</v>
      </c>
      <c r="AZ119" s="167">
        <v>1</v>
      </c>
      <c r="BA119" s="167">
        <f>IF(AZ119=1,G119,0)</f>
        <v>0</v>
      </c>
      <c r="BB119" s="167">
        <f>IF(AZ119=2,G119,0)</f>
        <v>0</v>
      </c>
      <c r="BC119" s="167">
        <f>IF(AZ119=3,G119,0)</f>
        <v>0</v>
      </c>
      <c r="BD119" s="167">
        <f>IF(AZ119=4,G119,0)</f>
        <v>0</v>
      </c>
      <c r="BE119" s="167">
        <f>IF(AZ119=5,G119,0)</f>
        <v>0</v>
      </c>
      <c r="CA119" s="202">
        <v>1</v>
      </c>
      <c r="CB119" s="202">
        <v>1</v>
      </c>
      <c r="CZ119" s="167">
        <v>0</v>
      </c>
    </row>
    <row r="120" spans="1:15" ht="12.75">
      <c r="A120" s="203"/>
      <c r="B120" s="205"/>
      <c r="C120" s="206" t="s">
        <v>237</v>
      </c>
      <c r="D120" s="207"/>
      <c r="E120" s="208">
        <v>0</v>
      </c>
      <c r="F120" s="209"/>
      <c r="G120" s="210"/>
      <c r="M120" s="204" t="s">
        <v>237</v>
      </c>
      <c r="O120" s="195"/>
    </row>
    <row r="121" spans="1:15" ht="12.75">
      <c r="A121" s="203"/>
      <c r="B121" s="205"/>
      <c r="C121" s="206" t="s">
        <v>238</v>
      </c>
      <c r="D121" s="207"/>
      <c r="E121" s="208">
        <v>0.306</v>
      </c>
      <c r="F121" s="209"/>
      <c r="G121" s="210"/>
      <c r="M121" s="204" t="s">
        <v>238</v>
      </c>
      <c r="O121" s="195"/>
    </row>
    <row r="122" spans="1:104" ht="12.75">
      <c r="A122" s="196">
        <v>46</v>
      </c>
      <c r="B122" s="197" t="s">
        <v>239</v>
      </c>
      <c r="C122" s="198" t="s">
        <v>240</v>
      </c>
      <c r="D122" s="199" t="s">
        <v>88</v>
      </c>
      <c r="E122" s="200">
        <v>4.7473</v>
      </c>
      <c r="F122" s="200">
        <v>0</v>
      </c>
      <c r="G122" s="201">
        <f>E122*F122</f>
        <v>0</v>
      </c>
      <c r="O122" s="195">
        <v>2</v>
      </c>
      <c r="AA122" s="167">
        <v>1</v>
      </c>
      <c r="AB122" s="167">
        <v>1</v>
      </c>
      <c r="AC122" s="167">
        <v>1</v>
      </c>
      <c r="AZ122" s="167">
        <v>1</v>
      </c>
      <c r="BA122" s="167">
        <f>IF(AZ122=1,G122,0)</f>
        <v>0</v>
      </c>
      <c r="BB122" s="167">
        <f>IF(AZ122=2,G122,0)</f>
        <v>0</v>
      </c>
      <c r="BC122" s="167">
        <f>IF(AZ122=3,G122,0)</f>
        <v>0</v>
      </c>
      <c r="BD122" s="167">
        <f>IF(AZ122=4,G122,0)</f>
        <v>0</v>
      </c>
      <c r="BE122" s="167">
        <f>IF(AZ122=5,G122,0)</f>
        <v>0</v>
      </c>
      <c r="CA122" s="202">
        <v>1</v>
      </c>
      <c r="CB122" s="202">
        <v>1</v>
      </c>
      <c r="CZ122" s="167">
        <v>0</v>
      </c>
    </row>
    <row r="123" spans="1:15" ht="12.75">
      <c r="A123" s="203"/>
      <c r="B123" s="205"/>
      <c r="C123" s="206" t="s">
        <v>241</v>
      </c>
      <c r="D123" s="207"/>
      <c r="E123" s="208">
        <v>0</v>
      </c>
      <c r="F123" s="209"/>
      <c r="G123" s="210"/>
      <c r="M123" s="204" t="s">
        <v>241</v>
      </c>
      <c r="O123" s="195"/>
    </row>
    <row r="124" spans="1:15" ht="12.75">
      <c r="A124" s="203"/>
      <c r="B124" s="205"/>
      <c r="C124" s="206" t="s">
        <v>242</v>
      </c>
      <c r="D124" s="207"/>
      <c r="E124" s="208">
        <v>0.4405</v>
      </c>
      <c r="F124" s="209"/>
      <c r="G124" s="210"/>
      <c r="M124" s="204" t="s">
        <v>242</v>
      </c>
      <c r="O124" s="195"/>
    </row>
    <row r="125" spans="1:15" ht="12.75">
      <c r="A125" s="203"/>
      <c r="B125" s="205"/>
      <c r="C125" s="206" t="s">
        <v>237</v>
      </c>
      <c r="D125" s="207"/>
      <c r="E125" s="208">
        <v>0</v>
      </c>
      <c r="F125" s="209"/>
      <c r="G125" s="210"/>
      <c r="M125" s="204" t="s">
        <v>237</v>
      </c>
      <c r="O125" s="195"/>
    </row>
    <row r="126" spans="1:15" ht="12.75">
      <c r="A126" s="203"/>
      <c r="B126" s="205"/>
      <c r="C126" s="206" t="s">
        <v>243</v>
      </c>
      <c r="D126" s="207"/>
      <c r="E126" s="208">
        <v>2.1396</v>
      </c>
      <c r="F126" s="209"/>
      <c r="G126" s="210"/>
      <c r="M126" s="204" t="s">
        <v>243</v>
      </c>
      <c r="O126" s="195"/>
    </row>
    <row r="127" spans="1:15" ht="12.75">
      <c r="A127" s="203"/>
      <c r="B127" s="205"/>
      <c r="C127" s="206" t="s">
        <v>244</v>
      </c>
      <c r="D127" s="207"/>
      <c r="E127" s="208">
        <v>0</v>
      </c>
      <c r="F127" s="209"/>
      <c r="G127" s="210"/>
      <c r="M127" s="204" t="s">
        <v>244</v>
      </c>
      <c r="O127" s="195"/>
    </row>
    <row r="128" spans="1:15" ht="12.75">
      <c r="A128" s="203"/>
      <c r="B128" s="205"/>
      <c r="C128" s="206" t="s">
        <v>245</v>
      </c>
      <c r="D128" s="207"/>
      <c r="E128" s="208">
        <v>0.8244</v>
      </c>
      <c r="F128" s="209"/>
      <c r="G128" s="210"/>
      <c r="M128" s="204" t="s">
        <v>245</v>
      </c>
      <c r="O128" s="195"/>
    </row>
    <row r="129" spans="1:15" ht="12.75">
      <c r="A129" s="203"/>
      <c r="B129" s="205"/>
      <c r="C129" s="206" t="s">
        <v>246</v>
      </c>
      <c r="D129" s="207"/>
      <c r="E129" s="208">
        <v>0</v>
      </c>
      <c r="F129" s="209"/>
      <c r="G129" s="210"/>
      <c r="M129" s="204" t="s">
        <v>246</v>
      </c>
      <c r="O129" s="195"/>
    </row>
    <row r="130" spans="1:15" ht="12.75">
      <c r="A130" s="203"/>
      <c r="B130" s="205"/>
      <c r="C130" s="206" t="s">
        <v>247</v>
      </c>
      <c r="D130" s="207"/>
      <c r="E130" s="208">
        <v>1.3428</v>
      </c>
      <c r="F130" s="209"/>
      <c r="G130" s="210"/>
      <c r="M130" s="204" t="s">
        <v>247</v>
      </c>
      <c r="O130" s="195"/>
    </row>
    <row r="131" spans="1:104" ht="12.75">
      <c r="A131" s="196">
        <v>47</v>
      </c>
      <c r="B131" s="197" t="s">
        <v>248</v>
      </c>
      <c r="C131" s="198" t="s">
        <v>249</v>
      </c>
      <c r="D131" s="199" t="s">
        <v>95</v>
      </c>
      <c r="E131" s="200">
        <v>40.7599</v>
      </c>
      <c r="F131" s="200">
        <v>0</v>
      </c>
      <c r="G131" s="201">
        <f>E131*F131</f>
        <v>0</v>
      </c>
      <c r="O131" s="195">
        <v>2</v>
      </c>
      <c r="AA131" s="167">
        <v>1</v>
      </c>
      <c r="AB131" s="167">
        <v>1</v>
      </c>
      <c r="AC131" s="167">
        <v>1</v>
      </c>
      <c r="AZ131" s="167">
        <v>1</v>
      </c>
      <c r="BA131" s="167">
        <f>IF(AZ131=1,G131,0)</f>
        <v>0</v>
      </c>
      <c r="BB131" s="167">
        <f>IF(AZ131=2,G131,0)</f>
        <v>0</v>
      </c>
      <c r="BC131" s="167">
        <f>IF(AZ131=3,G131,0)</f>
        <v>0</v>
      </c>
      <c r="BD131" s="167">
        <f>IF(AZ131=4,G131,0)</f>
        <v>0</v>
      </c>
      <c r="BE131" s="167">
        <f>IF(AZ131=5,G131,0)</f>
        <v>0</v>
      </c>
      <c r="CA131" s="202">
        <v>1</v>
      </c>
      <c r="CB131" s="202">
        <v>1</v>
      </c>
      <c r="CZ131" s="167">
        <v>0</v>
      </c>
    </row>
    <row r="132" spans="1:15" ht="12.75">
      <c r="A132" s="203"/>
      <c r="B132" s="205"/>
      <c r="C132" s="206" t="s">
        <v>237</v>
      </c>
      <c r="D132" s="207"/>
      <c r="E132" s="208">
        <v>0</v>
      </c>
      <c r="F132" s="209"/>
      <c r="G132" s="210"/>
      <c r="M132" s="204" t="s">
        <v>237</v>
      </c>
      <c r="O132" s="195"/>
    </row>
    <row r="133" spans="1:15" ht="12.75">
      <c r="A133" s="203"/>
      <c r="B133" s="205"/>
      <c r="C133" s="206" t="s">
        <v>250</v>
      </c>
      <c r="D133" s="207"/>
      <c r="E133" s="208">
        <v>40.7599</v>
      </c>
      <c r="F133" s="209"/>
      <c r="G133" s="210"/>
      <c r="M133" s="204" t="s">
        <v>250</v>
      </c>
      <c r="O133" s="195"/>
    </row>
    <row r="134" spans="1:104" ht="12.75">
      <c r="A134" s="196">
        <v>48</v>
      </c>
      <c r="B134" s="197" t="s">
        <v>251</v>
      </c>
      <c r="C134" s="198" t="s">
        <v>252</v>
      </c>
      <c r="D134" s="199" t="s">
        <v>88</v>
      </c>
      <c r="E134" s="200">
        <v>2.5707</v>
      </c>
      <c r="F134" s="200">
        <v>0</v>
      </c>
      <c r="G134" s="201">
        <f>E134*F134</f>
        <v>0</v>
      </c>
      <c r="O134" s="195">
        <v>2</v>
      </c>
      <c r="AA134" s="167">
        <v>1</v>
      </c>
      <c r="AB134" s="167">
        <v>1</v>
      </c>
      <c r="AC134" s="167">
        <v>1</v>
      </c>
      <c r="AZ134" s="167">
        <v>1</v>
      </c>
      <c r="BA134" s="167">
        <f>IF(AZ134=1,G134,0)</f>
        <v>0</v>
      </c>
      <c r="BB134" s="167">
        <f>IF(AZ134=2,G134,0)</f>
        <v>0</v>
      </c>
      <c r="BC134" s="167">
        <f>IF(AZ134=3,G134,0)</f>
        <v>0</v>
      </c>
      <c r="BD134" s="167">
        <f>IF(AZ134=4,G134,0)</f>
        <v>0</v>
      </c>
      <c r="BE134" s="167">
        <f>IF(AZ134=5,G134,0)</f>
        <v>0</v>
      </c>
      <c r="CA134" s="202">
        <v>1</v>
      </c>
      <c r="CB134" s="202">
        <v>1</v>
      </c>
      <c r="CZ134" s="167">
        <v>0</v>
      </c>
    </row>
    <row r="135" spans="1:15" ht="12.75">
      <c r="A135" s="203"/>
      <c r="B135" s="205"/>
      <c r="C135" s="206" t="s">
        <v>241</v>
      </c>
      <c r="D135" s="207"/>
      <c r="E135" s="208">
        <v>0</v>
      </c>
      <c r="F135" s="209"/>
      <c r="G135" s="210"/>
      <c r="M135" s="204" t="s">
        <v>241</v>
      </c>
      <c r="O135" s="195"/>
    </row>
    <row r="136" spans="1:15" ht="12.75">
      <c r="A136" s="203"/>
      <c r="B136" s="205"/>
      <c r="C136" s="206" t="s">
        <v>253</v>
      </c>
      <c r="D136" s="207"/>
      <c r="E136" s="208">
        <v>0.2643</v>
      </c>
      <c r="F136" s="209"/>
      <c r="G136" s="210"/>
      <c r="M136" s="204" t="s">
        <v>253</v>
      </c>
      <c r="O136" s="195"/>
    </row>
    <row r="137" spans="1:15" ht="12.75">
      <c r="A137" s="203"/>
      <c r="B137" s="205"/>
      <c r="C137" s="206" t="s">
        <v>237</v>
      </c>
      <c r="D137" s="207"/>
      <c r="E137" s="208">
        <v>0</v>
      </c>
      <c r="F137" s="209"/>
      <c r="G137" s="210"/>
      <c r="M137" s="204" t="s">
        <v>237</v>
      </c>
      <c r="O137" s="195"/>
    </row>
    <row r="138" spans="1:15" ht="12.75">
      <c r="A138" s="203"/>
      <c r="B138" s="205"/>
      <c r="C138" s="206" t="s">
        <v>254</v>
      </c>
      <c r="D138" s="207"/>
      <c r="E138" s="208">
        <v>1.2228</v>
      </c>
      <c r="F138" s="209"/>
      <c r="G138" s="210"/>
      <c r="M138" s="204" t="s">
        <v>254</v>
      </c>
      <c r="O138" s="195"/>
    </row>
    <row r="139" spans="1:15" ht="12.75">
      <c r="A139" s="203"/>
      <c r="B139" s="205"/>
      <c r="C139" s="206" t="s">
        <v>244</v>
      </c>
      <c r="D139" s="207"/>
      <c r="E139" s="208">
        <v>0</v>
      </c>
      <c r="F139" s="209"/>
      <c r="G139" s="210"/>
      <c r="M139" s="204" t="s">
        <v>244</v>
      </c>
      <c r="O139" s="195"/>
    </row>
    <row r="140" spans="1:15" ht="12.75">
      <c r="A140" s="203"/>
      <c r="B140" s="205"/>
      <c r="C140" s="206" t="s">
        <v>255</v>
      </c>
      <c r="D140" s="207"/>
      <c r="E140" s="208">
        <v>0.4122</v>
      </c>
      <c r="F140" s="209"/>
      <c r="G140" s="210"/>
      <c r="M140" s="204" t="s">
        <v>255</v>
      </c>
      <c r="O140" s="195"/>
    </row>
    <row r="141" spans="1:15" ht="12.75">
      <c r="A141" s="203"/>
      <c r="B141" s="205"/>
      <c r="C141" s="206" t="s">
        <v>246</v>
      </c>
      <c r="D141" s="207"/>
      <c r="E141" s="208">
        <v>0</v>
      </c>
      <c r="F141" s="209"/>
      <c r="G141" s="210"/>
      <c r="M141" s="204" t="s">
        <v>246</v>
      </c>
      <c r="O141" s="195"/>
    </row>
    <row r="142" spans="1:15" ht="12.75">
      <c r="A142" s="203"/>
      <c r="B142" s="205"/>
      <c r="C142" s="206" t="s">
        <v>256</v>
      </c>
      <c r="D142" s="207"/>
      <c r="E142" s="208">
        <v>0.6714</v>
      </c>
      <c r="F142" s="209"/>
      <c r="G142" s="210"/>
      <c r="M142" s="204" t="s">
        <v>256</v>
      </c>
      <c r="O142" s="195"/>
    </row>
    <row r="143" spans="1:104" ht="12.75">
      <c r="A143" s="196">
        <v>49</v>
      </c>
      <c r="B143" s="197" t="s">
        <v>257</v>
      </c>
      <c r="C143" s="198" t="s">
        <v>258</v>
      </c>
      <c r="D143" s="199" t="s">
        <v>95</v>
      </c>
      <c r="E143" s="200">
        <v>1.122</v>
      </c>
      <c r="F143" s="200">
        <v>0</v>
      </c>
      <c r="G143" s="201">
        <f>E143*F143</f>
        <v>0</v>
      </c>
      <c r="O143" s="195">
        <v>2</v>
      </c>
      <c r="AA143" s="167">
        <v>1</v>
      </c>
      <c r="AB143" s="167">
        <v>1</v>
      </c>
      <c r="AC143" s="167">
        <v>1</v>
      </c>
      <c r="AZ143" s="167">
        <v>1</v>
      </c>
      <c r="BA143" s="167">
        <f>IF(AZ143=1,G143,0)</f>
        <v>0</v>
      </c>
      <c r="BB143" s="167">
        <f>IF(AZ143=2,G143,0)</f>
        <v>0</v>
      </c>
      <c r="BC143" s="167">
        <f>IF(AZ143=3,G143,0)</f>
        <v>0</v>
      </c>
      <c r="BD143" s="167">
        <f>IF(AZ143=4,G143,0)</f>
        <v>0</v>
      </c>
      <c r="BE143" s="167">
        <f>IF(AZ143=5,G143,0)</f>
        <v>0</v>
      </c>
      <c r="CA143" s="202">
        <v>1</v>
      </c>
      <c r="CB143" s="202">
        <v>1</v>
      </c>
      <c r="CZ143" s="167">
        <v>0.001</v>
      </c>
    </row>
    <row r="144" spans="1:15" ht="12.75">
      <c r="A144" s="203"/>
      <c r="B144" s="205"/>
      <c r="C144" s="206" t="s">
        <v>259</v>
      </c>
      <c r="D144" s="207"/>
      <c r="E144" s="208">
        <v>1.122</v>
      </c>
      <c r="F144" s="209"/>
      <c r="G144" s="210"/>
      <c r="M144" s="204" t="s">
        <v>259</v>
      </c>
      <c r="O144" s="195"/>
    </row>
    <row r="145" spans="1:104" ht="12.75">
      <c r="A145" s="196">
        <v>50</v>
      </c>
      <c r="B145" s="197" t="s">
        <v>260</v>
      </c>
      <c r="C145" s="198" t="s">
        <v>261</v>
      </c>
      <c r="D145" s="199" t="s">
        <v>95</v>
      </c>
      <c r="E145" s="200">
        <v>10.9926</v>
      </c>
      <c r="F145" s="200">
        <v>0</v>
      </c>
      <c r="G145" s="201">
        <f>E145*F145</f>
        <v>0</v>
      </c>
      <c r="O145" s="195">
        <v>2</v>
      </c>
      <c r="AA145" s="167">
        <v>1</v>
      </c>
      <c r="AB145" s="167">
        <v>1</v>
      </c>
      <c r="AC145" s="167">
        <v>1</v>
      </c>
      <c r="AZ145" s="167">
        <v>1</v>
      </c>
      <c r="BA145" s="167">
        <f>IF(AZ145=1,G145,0)</f>
        <v>0</v>
      </c>
      <c r="BB145" s="167">
        <f>IF(AZ145=2,G145,0)</f>
        <v>0</v>
      </c>
      <c r="BC145" s="167">
        <f>IF(AZ145=3,G145,0)</f>
        <v>0</v>
      </c>
      <c r="BD145" s="167">
        <f>IF(AZ145=4,G145,0)</f>
        <v>0</v>
      </c>
      <c r="BE145" s="167">
        <f>IF(AZ145=5,G145,0)</f>
        <v>0</v>
      </c>
      <c r="CA145" s="202">
        <v>1</v>
      </c>
      <c r="CB145" s="202">
        <v>1</v>
      </c>
      <c r="CZ145" s="167">
        <v>0.00117</v>
      </c>
    </row>
    <row r="146" spans="1:15" ht="12.75">
      <c r="A146" s="203"/>
      <c r="B146" s="205"/>
      <c r="C146" s="206" t="s">
        <v>262</v>
      </c>
      <c r="D146" s="207"/>
      <c r="E146" s="208">
        <v>10.9926</v>
      </c>
      <c r="F146" s="209"/>
      <c r="G146" s="210"/>
      <c r="M146" s="204" t="s">
        <v>262</v>
      </c>
      <c r="O146" s="195"/>
    </row>
    <row r="147" spans="1:104" ht="12.75">
      <c r="A147" s="196">
        <v>51</v>
      </c>
      <c r="B147" s="197" t="s">
        <v>263</v>
      </c>
      <c r="C147" s="198" t="s">
        <v>264</v>
      </c>
      <c r="D147" s="199" t="s">
        <v>95</v>
      </c>
      <c r="E147" s="200">
        <v>1.98</v>
      </c>
      <c r="F147" s="200">
        <v>0</v>
      </c>
      <c r="G147" s="201">
        <f>E147*F147</f>
        <v>0</v>
      </c>
      <c r="O147" s="195">
        <v>2</v>
      </c>
      <c r="AA147" s="167">
        <v>1</v>
      </c>
      <c r="AB147" s="167">
        <v>1</v>
      </c>
      <c r="AC147" s="167">
        <v>1</v>
      </c>
      <c r="AZ147" s="167">
        <v>1</v>
      </c>
      <c r="BA147" s="167">
        <f>IF(AZ147=1,G147,0)</f>
        <v>0</v>
      </c>
      <c r="BB147" s="167">
        <f>IF(AZ147=2,G147,0)</f>
        <v>0</v>
      </c>
      <c r="BC147" s="167">
        <f>IF(AZ147=3,G147,0)</f>
        <v>0</v>
      </c>
      <c r="BD147" s="167">
        <f>IF(AZ147=4,G147,0)</f>
        <v>0</v>
      </c>
      <c r="BE147" s="167">
        <f>IF(AZ147=5,G147,0)</f>
        <v>0</v>
      </c>
      <c r="CA147" s="202">
        <v>1</v>
      </c>
      <c r="CB147" s="202">
        <v>1</v>
      </c>
      <c r="CZ147" s="167">
        <v>0.00117</v>
      </c>
    </row>
    <row r="148" spans="1:15" ht="12.75">
      <c r="A148" s="203"/>
      <c r="B148" s="205"/>
      <c r="C148" s="206" t="s">
        <v>265</v>
      </c>
      <c r="D148" s="207"/>
      <c r="E148" s="208">
        <v>1.98</v>
      </c>
      <c r="F148" s="209"/>
      <c r="G148" s="210"/>
      <c r="M148" s="204" t="s">
        <v>265</v>
      </c>
      <c r="O148" s="195"/>
    </row>
    <row r="149" spans="1:57" ht="12.75">
      <c r="A149" s="211"/>
      <c r="B149" s="212" t="s">
        <v>75</v>
      </c>
      <c r="C149" s="213" t="str">
        <f>CONCATENATE(B107," ",C107)</f>
        <v>96 Bourání konstrukcí</v>
      </c>
      <c r="D149" s="214"/>
      <c r="E149" s="215"/>
      <c r="F149" s="216"/>
      <c r="G149" s="217">
        <f>SUM(G107:G148)</f>
        <v>0</v>
      </c>
      <c r="O149" s="195">
        <v>4</v>
      </c>
      <c r="BA149" s="218">
        <f>SUM(BA107:BA148)</f>
        <v>0</v>
      </c>
      <c r="BB149" s="218">
        <f>SUM(BB107:BB148)</f>
        <v>0</v>
      </c>
      <c r="BC149" s="218">
        <f>SUM(BC107:BC148)</f>
        <v>0</v>
      </c>
      <c r="BD149" s="218">
        <f>SUM(BD107:BD148)</f>
        <v>0</v>
      </c>
      <c r="BE149" s="218">
        <f>SUM(BE107:BE148)</f>
        <v>0</v>
      </c>
    </row>
    <row r="150" spans="1:15" ht="12.75">
      <c r="A150" s="188" t="s">
        <v>73</v>
      </c>
      <c r="B150" s="189" t="s">
        <v>266</v>
      </c>
      <c r="C150" s="190" t="s">
        <v>267</v>
      </c>
      <c r="D150" s="191"/>
      <c r="E150" s="192"/>
      <c r="F150" s="192"/>
      <c r="G150" s="193"/>
      <c r="H150" s="194"/>
      <c r="I150" s="194"/>
      <c r="O150" s="195">
        <v>1</v>
      </c>
    </row>
    <row r="151" spans="1:104" ht="12.75">
      <c r="A151" s="196">
        <v>52</v>
      </c>
      <c r="B151" s="197" t="s">
        <v>268</v>
      </c>
      <c r="C151" s="198" t="s">
        <v>269</v>
      </c>
      <c r="D151" s="199" t="s">
        <v>88</v>
      </c>
      <c r="E151" s="200">
        <v>0.3168</v>
      </c>
      <c r="F151" s="200">
        <v>0</v>
      </c>
      <c r="G151" s="201">
        <f>E151*F151</f>
        <v>0</v>
      </c>
      <c r="O151" s="195">
        <v>2</v>
      </c>
      <c r="AA151" s="167">
        <v>1</v>
      </c>
      <c r="AB151" s="167">
        <v>1</v>
      </c>
      <c r="AC151" s="167">
        <v>1</v>
      </c>
      <c r="AZ151" s="167">
        <v>1</v>
      </c>
      <c r="BA151" s="167">
        <f>IF(AZ151=1,G151,0)</f>
        <v>0</v>
      </c>
      <c r="BB151" s="167">
        <f>IF(AZ151=2,G151,0)</f>
        <v>0</v>
      </c>
      <c r="BC151" s="167">
        <f>IF(AZ151=3,G151,0)</f>
        <v>0</v>
      </c>
      <c r="BD151" s="167">
        <f>IF(AZ151=4,G151,0)</f>
        <v>0</v>
      </c>
      <c r="BE151" s="167">
        <f>IF(AZ151=5,G151,0)</f>
        <v>0</v>
      </c>
      <c r="CA151" s="202">
        <v>1</v>
      </c>
      <c r="CB151" s="202">
        <v>1</v>
      </c>
      <c r="CZ151" s="167">
        <v>0.00182</v>
      </c>
    </row>
    <row r="152" spans="1:15" ht="12.75">
      <c r="A152" s="203"/>
      <c r="B152" s="205"/>
      <c r="C152" s="206" t="s">
        <v>270</v>
      </c>
      <c r="D152" s="207"/>
      <c r="E152" s="208">
        <v>0.3168</v>
      </c>
      <c r="F152" s="209"/>
      <c r="G152" s="210"/>
      <c r="M152" s="204" t="s">
        <v>270</v>
      </c>
      <c r="O152" s="195"/>
    </row>
    <row r="153" spans="1:104" ht="12.75">
      <c r="A153" s="196">
        <v>53</v>
      </c>
      <c r="B153" s="197" t="s">
        <v>271</v>
      </c>
      <c r="C153" s="198" t="s">
        <v>272</v>
      </c>
      <c r="D153" s="199" t="s">
        <v>120</v>
      </c>
      <c r="E153" s="200">
        <v>1.3</v>
      </c>
      <c r="F153" s="200">
        <v>0</v>
      </c>
      <c r="G153" s="201">
        <f>E153*F153</f>
        <v>0</v>
      </c>
      <c r="O153" s="195">
        <v>2</v>
      </c>
      <c r="AA153" s="167">
        <v>1</v>
      </c>
      <c r="AB153" s="167">
        <v>1</v>
      </c>
      <c r="AC153" s="167">
        <v>1</v>
      </c>
      <c r="AZ153" s="167">
        <v>1</v>
      </c>
      <c r="BA153" s="167">
        <f>IF(AZ153=1,G153,0)</f>
        <v>0</v>
      </c>
      <c r="BB153" s="167">
        <f>IF(AZ153=2,G153,0)</f>
        <v>0</v>
      </c>
      <c r="BC153" s="167">
        <f>IF(AZ153=3,G153,0)</f>
        <v>0</v>
      </c>
      <c r="BD153" s="167">
        <f>IF(AZ153=4,G153,0)</f>
        <v>0</v>
      </c>
      <c r="BE153" s="167">
        <f>IF(AZ153=5,G153,0)</f>
        <v>0</v>
      </c>
      <c r="CA153" s="202">
        <v>1</v>
      </c>
      <c r="CB153" s="202">
        <v>1</v>
      </c>
      <c r="CZ153" s="167">
        <v>0.00049</v>
      </c>
    </row>
    <row r="154" spans="1:15" ht="12.75">
      <c r="A154" s="203"/>
      <c r="B154" s="205"/>
      <c r="C154" s="206" t="s">
        <v>273</v>
      </c>
      <c r="D154" s="207"/>
      <c r="E154" s="208">
        <v>0</v>
      </c>
      <c r="F154" s="209"/>
      <c r="G154" s="210"/>
      <c r="M154" s="204" t="s">
        <v>273</v>
      </c>
      <c r="O154" s="195"/>
    </row>
    <row r="155" spans="1:15" ht="12.75">
      <c r="A155" s="203"/>
      <c r="B155" s="205"/>
      <c r="C155" s="206" t="s">
        <v>274</v>
      </c>
      <c r="D155" s="207"/>
      <c r="E155" s="208">
        <v>1.3</v>
      </c>
      <c r="F155" s="209"/>
      <c r="G155" s="210"/>
      <c r="M155" s="204" t="s">
        <v>274</v>
      </c>
      <c r="O155" s="195"/>
    </row>
    <row r="156" spans="1:104" ht="12.75">
      <c r="A156" s="196">
        <v>54</v>
      </c>
      <c r="B156" s="197" t="s">
        <v>275</v>
      </c>
      <c r="C156" s="198" t="s">
        <v>276</v>
      </c>
      <c r="D156" s="199" t="s">
        <v>120</v>
      </c>
      <c r="E156" s="200">
        <v>11.1</v>
      </c>
      <c r="F156" s="200">
        <v>0</v>
      </c>
      <c r="G156" s="201">
        <f>E156*F156</f>
        <v>0</v>
      </c>
      <c r="O156" s="195">
        <v>2</v>
      </c>
      <c r="AA156" s="167">
        <v>1</v>
      </c>
      <c r="AB156" s="167">
        <v>1</v>
      </c>
      <c r="AC156" s="167">
        <v>1</v>
      </c>
      <c r="AZ156" s="167">
        <v>1</v>
      </c>
      <c r="BA156" s="167">
        <f>IF(AZ156=1,G156,0)</f>
        <v>0</v>
      </c>
      <c r="BB156" s="167">
        <f>IF(AZ156=2,G156,0)</f>
        <v>0</v>
      </c>
      <c r="BC156" s="167">
        <f>IF(AZ156=3,G156,0)</f>
        <v>0</v>
      </c>
      <c r="BD156" s="167">
        <f>IF(AZ156=4,G156,0)</f>
        <v>0</v>
      </c>
      <c r="BE156" s="167">
        <f>IF(AZ156=5,G156,0)</f>
        <v>0</v>
      </c>
      <c r="CA156" s="202">
        <v>1</v>
      </c>
      <c r="CB156" s="202">
        <v>1</v>
      </c>
      <c r="CZ156" s="167">
        <v>0</v>
      </c>
    </row>
    <row r="157" spans="1:15" ht="12.75">
      <c r="A157" s="203"/>
      <c r="B157" s="205"/>
      <c r="C157" s="206" t="s">
        <v>277</v>
      </c>
      <c r="D157" s="207"/>
      <c r="E157" s="208">
        <v>11.1</v>
      </c>
      <c r="F157" s="209"/>
      <c r="G157" s="210"/>
      <c r="M157" s="204" t="s">
        <v>277</v>
      </c>
      <c r="O157" s="195"/>
    </row>
    <row r="158" spans="1:104" ht="12.75">
      <c r="A158" s="196">
        <v>55</v>
      </c>
      <c r="B158" s="197" t="s">
        <v>278</v>
      </c>
      <c r="C158" s="198" t="s">
        <v>279</v>
      </c>
      <c r="D158" s="199" t="s">
        <v>120</v>
      </c>
      <c r="E158" s="200">
        <v>6.4</v>
      </c>
      <c r="F158" s="200">
        <v>0</v>
      </c>
      <c r="G158" s="201">
        <f>E158*F158</f>
        <v>0</v>
      </c>
      <c r="O158" s="195">
        <v>2</v>
      </c>
      <c r="AA158" s="167">
        <v>1</v>
      </c>
      <c r="AB158" s="167">
        <v>1</v>
      </c>
      <c r="AC158" s="167">
        <v>1</v>
      </c>
      <c r="AZ158" s="167">
        <v>1</v>
      </c>
      <c r="BA158" s="167">
        <f>IF(AZ158=1,G158,0)</f>
        <v>0</v>
      </c>
      <c r="BB158" s="167">
        <f>IF(AZ158=2,G158,0)</f>
        <v>0</v>
      </c>
      <c r="BC158" s="167">
        <f>IF(AZ158=3,G158,0)</f>
        <v>0</v>
      </c>
      <c r="BD158" s="167">
        <f>IF(AZ158=4,G158,0)</f>
        <v>0</v>
      </c>
      <c r="BE158" s="167">
        <f>IF(AZ158=5,G158,0)</f>
        <v>0</v>
      </c>
      <c r="CA158" s="202">
        <v>1</v>
      </c>
      <c r="CB158" s="202">
        <v>1</v>
      </c>
      <c r="CZ158" s="167">
        <v>0</v>
      </c>
    </row>
    <row r="159" spans="1:15" ht="12.75">
      <c r="A159" s="203"/>
      <c r="B159" s="205"/>
      <c r="C159" s="206" t="s">
        <v>280</v>
      </c>
      <c r="D159" s="207"/>
      <c r="E159" s="208">
        <v>6.4</v>
      </c>
      <c r="F159" s="209"/>
      <c r="G159" s="210"/>
      <c r="M159" s="204" t="s">
        <v>280</v>
      </c>
      <c r="O159" s="195"/>
    </row>
    <row r="160" spans="1:104" ht="12.75">
      <c r="A160" s="196">
        <v>56</v>
      </c>
      <c r="B160" s="197" t="s">
        <v>281</v>
      </c>
      <c r="C160" s="198" t="s">
        <v>282</v>
      </c>
      <c r="D160" s="199" t="s">
        <v>95</v>
      </c>
      <c r="E160" s="200">
        <v>85.6899</v>
      </c>
      <c r="F160" s="200">
        <v>0</v>
      </c>
      <c r="G160" s="201">
        <f>E160*F160</f>
        <v>0</v>
      </c>
      <c r="O160" s="195">
        <v>2</v>
      </c>
      <c r="AA160" s="167">
        <v>1</v>
      </c>
      <c r="AB160" s="167">
        <v>1</v>
      </c>
      <c r="AC160" s="167">
        <v>1</v>
      </c>
      <c r="AZ160" s="167">
        <v>1</v>
      </c>
      <c r="BA160" s="167">
        <f>IF(AZ160=1,G160,0)</f>
        <v>0</v>
      </c>
      <c r="BB160" s="167">
        <f>IF(AZ160=2,G160,0)</f>
        <v>0</v>
      </c>
      <c r="BC160" s="167">
        <f>IF(AZ160=3,G160,0)</f>
        <v>0</v>
      </c>
      <c r="BD160" s="167">
        <f>IF(AZ160=4,G160,0)</f>
        <v>0</v>
      </c>
      <c r="BE160" s="167">
        <f>IF(AZ160=5,G160,0)</f>
        <v>0</v>
      </c>
      <c r="CA160" s="202">
        <v>1</v>
      </c>
      <c r="CB160" s="202">
        <v>1</v>
      </c>
      <c r="CZ160" s="167">
        <v>0</v>
      </c>
    </row>
    <row r="161" spans="1:15" ht="12.75">
      <c r="A161" s="203"/>
      <c r="B161" s="205"/>
      <c r="C161" s="206" t="s">
        <v>283</v>
      </c>
      <c r="D161" s="207"/>
      <c r="E161" s="208">
        <v>63.69</v>
      </c>
      <c r="F161" s="209"/>
      <c r="G161" s="210"/>
      <c r="M161" s="204" t="s">
        <v>283</v>
      </c>
      <c r="O161" s="195"/>
    </row>
    <row r="162" spans="1:15" ht="12.75">
      <c r="A162" s="203"/>
      <c r="B162" s="205"/>
      <c r="C162" s="206" t="s">
        <v>284</v>
      </c>
      <c r="D162" s="207"/>
      <c r="E162" s="208">
        <v>21.9999</v>
      </c>
      <c r="F162" s="209"/>
      <c r="G162" s="210"/>
      <c r="M162" s="204" t="s">
        <v>284</v>
      </c>
      <c r="O162" s="195"/>
    </row>
    <row r="163" spans="1:104" ht="12.75">
      <c r="A163" s="196">
        <v>57</v>
      </c>
      <c r="B163" s="197" t="s">
        <v>285</v>
      </c>
      <c r="C163" s="198" t="s">
        <v>286</v>
      </c>
      <c r="D163" s="199" t="s">
        <v>95</v>
      </c>
      <c r="E163" s="200">
        <v>122.5158</v>
      </c>
      <c r="F163" s="200">
        <v>0</v>
      </c>
      <c r="G163" s="201">
        <f>E163*F163</f>
        <v>0</v>
      </c>
      <c r="O163" s="195">
        <v>2</v>
      </c>
      <c r="AA163" s="167">
        <v>1</v>
      </c>
      <c r="AB163" s="167">
        <v>1</v>
      </c>
      <c r="AC163" s="167">
        <v>1</v>
      </c>
      <c r="AZ163" s="167">
        <v>1</v>
      </c>
      <c r="BA163" s="167">
        <f>IF(AZ163=1,G163,0)</f>
        <v>0</v>
      </c>
      <c r="BB163" s="167">
        <f>IF(AZ163=2,G163,0)</f>
        <v>0</v>
      </c>
      <c r="BC163" s="167">
        <f>IF(AZ163=3,G163,0)</f>
        <v>0</v>
      </c>
      <c r="BD163" s="167">
        <f>IF(AZ163=4,G163,0)</f>
        <v>0</v>
      </c>
      <c r="BE163" s="167">
        <f>IF(AZ163=5,G163,0)</f>
        <v>0</v>
      </c>
      <c r="CA163" s="202">
        <v>1</v>
      </c>
      <c r="CB163" s="202">
        <v>1</v>
      </c>
      <c r="CZ163" s="167">
        <v>0</v>
      </c>
    </row>
    <row r="164" spans="1:15" ht="12.75">
      <c r="A164" s="203"/>
      <c r="B164" s="205"/>
      <c r="C164" s="206" t="s">
        <v>287</v>
      </c>
      <c r="D164" s="207"/>
      <c r="E164" s="208">
        <v>78.2154</v>
      </c>
      <c r="F164" s="209"/>
      <c r="G164" s="210"/>
      <c r="M164" s="204" t="s">
        <v>287</v>
      </c>
      <c r="O164" s="195"/>
    </row>
    <row r="165" spans="1:15" ht="12.75">
      <c r="A165" s="203"/>
      <c r="B165" s="205"/>
      <c r="C165" s="206" t="s">
        <v>288</v>
      </c>
      <c r="D165" s="207"/>
      <c r="E165" s="208">
        <v>44.3004</v>
      </c>
      <c r="F165" s="209"/>
      <c r="G165" s="210"/>
      <c r="M165" s="204" t="s">
        <v>288</v>
      </c>
      <c r="O165" s="195"/>
    </row>
    <row r="166" spans="1:104" ht="12.75">
      <c r="A166" s="196">
        <v>58</v>
      </c>
      <c r="B166" s="197" t="s">
        <v>289</v>
      </c>
      <c r="C166" s="198" t="s">
        <v>290</v>
      </c>
      <c r="D166" s="199" t="s">
        <v>95</v>
      </c>
      <c r="E166" s="200">
        <v>17.7678</v>
      </c>
      <c r="F166" s="200">
        <v>0</v>
      </c>
      <c r="G166" s="201">
        <f>E166*F166</f>
        <v>0</v>
      </c>
      <c r="O166" s="195">
        <v>2</v>
      </c>
      <c r="AA166" s="167">
        <v>1</v>
      </c>
      <c r="AB166" s="167">
        <v>1</v>
      </c>
      <c r="AC166" s="167">
        <v>1</v>
      </c>
      <c r="AZ166" s="167">
        <v>1</v>
      </c>
      <c r="BA166" s="167">
        <f>IF(AZ166=1,G166,0)</f>
        <v>0</v>
      </c>
      <c r="BB166" s="167">
        <f>IF(AZ166=2,G166,0)</f>
        <v>0</v>
      </c>
      <c r="BC166" s="167">
        <f>IF(AZ166=3,G166,0)</f>
        <v>0</v>
      </c>
      <c r="BD166" s="167">
        <f>IF(AZ166=4,G166,0)</f>
        <v>0</v>
      </c>
      <c r="BE166" s="167">
        <f>IF(AZ166=5,G166,0)</f>
        <v>0</v>
      </c>
      <c r="CA166" s="202">
        <v>1</v>
      </c>
      <c r="CB166" s="202">
        <v>1</v>
      </c>
      <c r="CZ166" s="167">
        <v>0</v>
      </c>
    </row>
    <row r="167" spans="1:15" ht="12.75">
      <c r="A167" s="203"/>
      <c r="B167" s="205"/>
      <c r="C167" s="206" t="s">
        <v>291</v>
      </c>
      <c r="D167" s="207"/>
      <c r="E167" s="208">
        <v>7.335</v>
      </c>
      <c r="F167" s="209"/>
      <c r="G167" s="210"/>
      <c r="M167" s="204" t="s">
        <v>291</v>
      </c>
      <c r="O167" s="195"/>
    </row>
    <row r="168" spans="1:15" ht="12.75">
      <c r="A168" s="203"/>
      <c r="B168" s="205"/>
      <c r="C168" s="206" t="s">
        <v>292</v>
      </c>
      <c r="D168" s="207"/>
      <c r="E168" s="208">
        <v>7.9464</v>
      </c>
      <c r="F168" s="209"/>
      <c r="G168" s="210"/>
      <c r="M168" s="204" t="s">
        <v>292</v>
      </c>
      <c r="O168" s="195"/>
    </row>
    <row r="169" spans="1:15" ht="12.75">
      <c r="A169" s="203"/>
      <c r="B169" s="205"/>
      <c r="C169" s="206" t="s">
        <v>293</v>
      </c>
      <c r="D169" s="207"/>
      <c r="E169" s="208">
        <v>2.4864</v>
      </c>
      <c r="F169" s="209"/>
      <c r="G169" s="210"/>
      <c r="M169" s="204" t="s">
        <v>293</v>
      </c>
      <c r="O169" s="195"/>
    </row>
    <row r="170" spans="1:104" ht="12.75">
      <c r="A170" s="196">
        <v>59</v>
      </c>
      <c r="B170" s="197" t="s">
        <v>294</v>
      </c>
      <c r="C170" s="198" t="s">
        <v>295</v>
      </c>
      <c r="D170" s="199" t="s">
        <v>95</v>
      </c>
      <c r="E170" s="200">
        <v>17.7678</v>
      </c>
      <c r="F170" s="200">
        <v>0</v>
      </c>
      <c r="G170" s="201">
        <f>E170*F170</f>
        <v>0</v>
      </c>
      <c r="O170" s="195">
        <v>2</v>
      </c>
      <c r="AA170" s="167">
        <v>1</v>
      </c>
      <c r="AB170" s="167">
        <v>1</v>
      </c>
      <c r="AC170" s="167">
        <v>1</v>
      </c>
      <c r="AZ170" s="167">
        <v>1</v>
      </c>
      <c r="BA170" s="167">
        <f>IF(AZ170=1,G170,0)</f>
        <v>0</v>
      </c>
      <c r="BB170" s="167">
        <f>IF(AZ170=2,G170,0)</f>
        <v>0</v>
      </c>
      <c r="BC170" s="167">
        <f>IF(AZ170=3,G170,0)</f>
        <v>0</v>
      </c>
      <c r="BD170" s="167">
        <f>IF(AZ170=4,G170,0)</f>
        <v>0</v>
      </c>
      <c r="BE170" s="167">
        <f>IF(AZ170=5,G170,0)</f>
        <v>0</v>
      </c>
      <c r="CA170" s="202">
        <v>1</v>
      </c>
      <c r="CB170" s="202">
        <v>1</v>
      </c>
      <c r="CZ170" s="167">
        <v>0</v>
      </c>
    </row>
    <row r="171" spans="1:57" ht="12.75">
      <c r="A171" s="211"/>
      <c r="B171" s="212" t="s">
        <v>75</v>
      </c>
      <c r="C171" s="213" t="str">
        <f>CONCATENATE(B150," ",C150)</f>
        <v>97 Prorážení otvorů</v>
      </c>
      <c r="D171" s="214"/>
      <c r="E171" s="215"/>
      <c r="F171" s="216"/>
      <c r="G171" s="217">
        <f>SUM(G150:G170)</f>
        <v>0</v>
      </c>
      <c r="O171" s="195">
        <v>4</v>
      </c>
      <c r="BA171" s="218">
        <f>SUM(BA150:BA170)</f>
        <v>0</v>
      </c>
      <c r="BB171" s="218">
        <f>SUM(BB150:BB170)</f>
        <v>0</v>
      </c>
      <c r="BC171" s="218">
        <f>SUM(BC150:BC170)</f>
        <v>0</v>
      </c>
      <c r="BD171" s="218">
        <f>SUM(BD150:BD170)</f>
        <v>0</v>
      </c>
      <c r="BE171" s="218">
        <f>SUM(BE150:BE170)</f>
        <v>0</v>
      </c>
    </row>
    <row r="172" spans="1:15" ht="12.75">
      <c r="A172" s="188" t="s">
        <v>73</v>
      </c>
      <c r="B172" s="189" t="s">
        <v>296</v>
      </c>
      <c r="C172" s="190" t="s">
        <v>297</v>
      </c>
      <c r="D172" s="191"/>
      <c r="E172" s="192"/>
      <c r="F172" s="192"/>
      <c r="G172" s="193"/>
      <c r="H172" s="194"/>
      <c r="I172" s="194"/>
      <c r="O172" s="195">
        <v>1</v>
      </c>
    </row>
    <row r="173" spans="1:104" ht="12.75">
      <c r="A173" s="196">
        <v>60</v>
      </c>
      <c r="B173" s="197" t="s">
        <v>298</v>
      </c>
      <c r="C173" s="198" t="s">
        <v>299</v>
      </c>
      <c r="D173" s="199" t="s">
        <v>92</v>
      </c>
      <c r="E173" s="200">
        <v>42.875390332</v>
      </c>
      <c r="F173" s="200">
        <v>0</v>
      </c>
      <c r="G173" s="201">
        <f>E173*F173</f>
        <v>0</v>
      </c>
      <c r="O173" s="195">
        <v>2</v>
      </c>
      <c r="AA173" s="167">
        <v>7</v>
      </c>
      <c r="AB173" s="167">
        <v>1</v>
      </c>
      <c r="AC173" s="167">
        <v>2</v>
      </c>
      <c r="AZ173" s="167">
        <v>1</v>
      </c>
      <c r="BA173" s="167">
        <f>IF(AZ173=1,G173,0)</f>
        <v>0</v>
      </c>
      <c r="BB173" s="167">
        <f>IF(AZ173=2,G173,0)</f>
        <v>0</v>
      </c>
      <c r="BC173" s="167">
        <f>IF(AZ173=3,G173,0)</f>
        <v>0</v>
      </c>
      <c r="BD173" s="167">
        <f>IF(AZ173=4,G173,0)</f>
        <v>0</v>
      </c>
      <c r="BE173" s="167">
        <f>IF(AZ173=5,G173,0)</f>
        <v>0</v>
      </c>
      <c r="CA173" s="202">
        <v>7</v>
      </c>
      <c r="CB173" s="202">
        <v>1</v>
      </c>
      <c r="CZ173" s="167">
        <v>0</v>
      </c>
    </row>
    <row r="174" spans="1:57" ht="12.75">
      <c r="A174" s="211"/>
      <c r="B174" s="212" t="s">
        <v>75</v>
      </c>
      <c r="C174" s="213" t="str">
        <f>CONCATENATE(B172," ",C172)</f>
        <v>99 Staveništní přesun hmot</v>
      </c>
      <c r="D174" s="214"/>
      <c r="E174" s="215"/>
      <c r="F174" s="216"/>
      <c r="G174" s="217">
        <f>SUM(G172:G173)</f>
        <v>0</v>
      </c>
      <c r="O174" s="195">
        <v>4</v>
      </c>
      <c r="BA174" s="218">
        <f>SUM(BA172:BA173)</f>
        <v>0</v>
      </c>
      <c r="BB174" s="218">
        <f>SUM(BB172:BB173)</f>
        <v>0</v>
      </c>
      <c r="BC174" s="218">
        <f>SUM(BC172:BC173)</f>
        <v>0</v>
      </c>
      <c r="BD174" s="218">
        <f>SUM(BD172:BD173)</f>
        <v>0</v>
      </c>
      <c r="BE174" s="218">
        <f>SUM(BE172:BE173)</f>
        <v>0</v>
      </c>
    </row>
    <row r="175" spans="1:15" ht="12.75">
      <c r="A175" s="188" t="s">
        <v>73</v>
      </c>
      <c r="B175" s="189" t="s">
        <v>300</v>
      </c>
      <c r="C175" s="190" t="s">
        <v>301</v>
      </c>
      <c r="D175" s="191"/>
      <c r="E175" s="192"/>
      <c r="F175" s="192"/>
      <c r="G175" s="193"/>
      <c r="H175" s="194"/>
      <c r="I175" s="194"/>
      <c r="O175" s="195">
        <v>1</v>
      </c>
    </row>
    <row r="176" spans="1:104" ht="12.75">
      <c r="A176" s="196">
        <v>61</v>
      </c>
      <c r="B176" s="197" t="s">
        <v>302</v>
      </c>
      <c r="C176" s="198" t="s">
        <v>303</v>
      </c>
      <c r="D176" s="199" t="s">
        <v>95</v>
      </c>
      <c r="E176" s="200">
        <v>16.77</v>
      </c>
      <c r="F176" s="200">
        <v>0</v>
      </c>
      <c r="G176" s="201">
        <f>E176*F176</f>
        <v>0</v>
      </c>
      <c r="O176" s="195">
        <v>2</v>
      </c>
      <c r="AA176" s="167">
        <v>1</v>
      </c>
      <c r="AB176" s="167">
        <v>7</v>
      </c>
      <c r="AC176" s="167">
        <v>7</v>
      </c>
      <c r="AZ176" s="167">
        <v>2</v>
      </c>
      <c r="BA176" s="167">
        <f>IF(AZ176=1,G176,0)</f>
        <v>0</v>
      </c>
      <c r="BB176" s="167">
        <f>IF(AZ176=2,G176,0)</f>
        <v>0</v>
      </c>
      <c r="BC176" s="167">
        <f>IF(AZ176=3,G176,0)</f>
        <v>0</v>
      </c>
      <c r="BD176" s="167">
        <f>IF(AZ176=4,G176,0)</f>
        <v>0</v>
      </c>
      <c r="BE176" s="167">
        <f>IF(AZ176=5,G176,0)</f>
        <v>0</v>
      </c>
      <c r="CA176" s="202">
        <v>1</v>
      </c>
      <c r="CB176" s="202">
        <v>7</v>
      </c>
      <c r="CZ176" s="167">
        <v>0.00021</v>
      </c>
    </row>
    <row r="177" spans="1:15" ht="12.75">
      <c r="A177" s="203"/>
      <c r="B177" s="205"/>
      <c r="C177" s="206" t="s">
        <v>304</v>
      </c>
      <c r="D177" s="207"/>
      <c r="E177" s="208">
        <v>12.35</v>
      </c>
      <c r="F177" s="209"/>
      <c r="G177" s="210"/>
      <c r="M177" s="204" t="s">
        <v>304</v>
      </c>
      <c r="O177" s="195"/>
    </row>
    <row r="178" spans="1:15" ht="12.75">
      <c r="A178" s="203"/>
      <c r="B178" s="205"/>
      <c r="C178" s="206" t="s">
        <v>305</v>
      </c>
      <c r="D178" s="207"/>
      <c r="E178" s="208">
        <v>1.188</v>
      </c>
      <c r="F178" s="209"/>
      <c r="G178" s="210"/>
      <c r="M178" s="204" t="s">
        <v>305</v>
      </c>
      <c r="O178" s="195"/>
    </row>
    <row r="179" spans="1:15" ht="12.75">
      <c r="A179" s="203"/>
      <c r="B179" s="205"/>
      <c r="C179" s="206" t="s">
        <v>306</v>
      </c>
      <c r="D179" s="207"/>
      <c r="E179" s="208">
        <v>0.732</v>
      </c>
      <c r="F179" s="209"/>
      <c r="G179" s="210"/>
      <c r="M179" s="204" t="s">
        <v>306</v>
      </c>
      <c r="O179" s="195"/>
    </row>
    <row r="180" spans="1:15" ht="12.75">
      <c r="A180" s="203"/>
      <c r="B180" s="205"/>
      <c r="C180" s="206" t="s">
        <v>307</v>
      </c>
      <c r="D180" s="207"/>
      <c r="E180" s="208">
        <v>2.5</v>
      </c>
      <c r="F180" s="209"/>
      <c r="G180" s="210"/>
      <c r="M180" s="204" t="s">
        <v>307</v>
      </c>
      <c r="O180" s="195"/>
    </row>
    <row r="181" spans="1:104" ht="12.75">
      <c r="A181" s="196">
        <v>62</v>
      </c>
      <c r="B181" s="197" t="s">
        <v>308</v>
      </c>
      <c r="C181" s="198" t="s">
        <v>309</v>
      </c>
      <c r="D181" s="199" t="s">
        <v>95</v>
      </c>
      <c r="E181" s="200">
        <v>16.77</v>
      </c>
      <c r="F181" s="200">
        <v>0</v>
      </c>
      <c r="G181" s="201">
        <f>E181*F181</f>
        <v>0</v>
      </c>
      <c r="O181" s="195">
        <v>2</v>
      </c>
      <c r="AA181" s="167">
        <v>1</v>
      </c>
      <c r="AB181" s="167">
        <v>7</v>
      </c>
      <c r="AC181" s="167">
        <v>7</v>
      </c>
      <c r="AZ181" s="167">
        <v>2</v>
      </c>
      <c r="BA181" s="167">
        <f>IF(AZ181=1,G181,0)</f>
        <v>0</v>
      </c>
      <c r="BB181" s="167">
        <f>IF(AZ181=2,G181,0)</f>
        <v>0</v>
      </c>
      <c r="BC181" s="167">
        <f>IF(AZ181=3,G181,0)</f>
        <v>0</v>
      </c>
      <c r="BD181" s="167">
        <f>IF(AZ181=4,G181,0)</f>
        <v>0</v>
      </c>
      <c r="BE181" s="167">
        <f>IF(AZ181=5,G181,0)</f>
        <v>0</v>
      </c>
      <c r="CA181" s="202">
        <v>1</v>
      </c>
      <c r="CB181" s="202">
        <v>7</v>
      </c>
      <c r="CZ181" s="167">
        <v>0.00368</v>
      </c>
    </row>
    <row r="182" spans="1:104" ht="12.75">
      <c r="A182" s="196">
        <v>63</v>
      </c>
      <c r="B182" s="197" t="s">
        <v>310</v>
      </c>
      <c r="C182" s="198" t="s">
        <v>311</v>
      </c>
      <c r="D182" s="199" t="s">
        <v>120</v>
      </c>
      <c r="E182" s="200">
        <v>22.1</v>
      </c>
      <c r="F182" s="200">
        <v>0</v>
      </c>
      <c r="G182" s="201">
        <f>E182*F182</f>
        <v>0</v>
      </c>
      <c r="O182" s="195">
        <v>2</v>
      </c>
      <c r="AA182" s="167">
        <v>1</v>
      </c>
      <c r="AB182" s="167">
        <v>7</v>
      </c>
      <c r="AC182" s="167">
        <v>7</v>
      </c>
      <c r="AZ182" s="167">
        <v>2</v>
      </c>
      <c r="BA182" s="167">
        <f>IF(AZ182=1,G182,0)</f>
        <v>0</v>
      </c>
      <c r="BB182" s="167">
        <f>IF(AZ182=2,G182,0)</f>
        <v>0</v>
      </c>
      <c r="BC182" s="167">
        <f>IF(AZ182=3,G182,0)</f>
        <v>0</v>
      </c>
      <c r="BD182" s="167">
        <f>IF(AZ182=4,G182,0)</f>
        <v>0</v>
      </c>
      <c r="BE182" s="167">
        <f>IF(AZ182=5,G182,0)</f>
        <v>0</v>
      </c>
      <c r="CA182" s="202">
        <v>1</v>
      </c>
      <c r="CB182" s="202">
        <v>7</v>
      </c>
      <c r="CZ182" s="167">
        <v>0.00032</v>
      </c>
    </row>
    <row r="183" spans="1:15" ht="12.75">
      <c r="A183" s="203"/>
      <c r="B183" s="205"/>
      <c r="C183" s="206" t="s">
        <v>312</v>
      </c>
      <c r="D183" s="207"/>
      <c r="E183" s="208">
        <v>5.94</v>
      </c>
      <c r="F183" s="209"/>
      <c r="G183" s="210"/>
      <c r="M183" s="204" t="s">
        <v>312</v>
      </c>
      <c r="O183" s="195"/>
    </row>
    <row r="184" spans="1:15" ht="12.75">
      <c r="A184" s="203"/>
      <c r="B184" s="205"/>
      <c r="C184" s="206" t="s">
        <v>313</v>
      </c>
      <c r="D184" s="207"/>
      <c r="E184" s="208">
        <v>3.66</v>
      </c>
      <c r="F184" s="209"/>
      <c r="G184" s="210"/>
      <c r="M184" s="204" t="s">
        <v>313</v>
      </c>
      <c r="O184" s="195"/>
    </row>
    <row r="185" spans="1:15" ht="12.75">
      <c r="A185" s="203"/>
      <c r="B185" s="205"/>
      <c r="C185" s="206" t="s">
        <v>314</v>
      </c>
      <c r="D185" s="207"/>
      <c r="E185" s="208">
        <v>12.5</v>
      </c>
      <c r="F185" s="209"/>
      <c r="G185" s="210"/>
      <c r="M185" s="204" t="s">
        <v>314</v>
      </c>
      <c r="O185" s="195"/>
    </row>
    <row r="186" spans="1:104" ht="12.75">
      <c r="A186" s="196">
        <v>64</v>
      </c>
      <c r="B186" s="197" t="s">
        <v>315</v>
      </c>
      <c r="C186" s="198" t="s">
        <v>316</v>
      </c>
      <c r="D186" s="199" t="s">
        <v>85</v>
      </c>
      <c r="E186" s="200">
        <v>14</v>
      </c>
      <c r="F186" s="200">
        <v>0</v>
      </c>
      <c r="G186" s="201">
        <f>E186*F186</f>
        <v>0</v>
      </c>
      <c r="O186" s="195">
        <v>2</v>
      </c>
      <c r="AA186" s="167">
        <v>1</v>
      </c>
      <c r="AB186" s="167">
        <v>7</v>
      </c>
      <c r="AC186" s="167">
        <v>7</v>
      </c>
      <c r="AZ186" s="167">
        <v>2</v>
      </c>
      <c r="BA186" s="167">
        <f>IF(AZ186=1,G186,0)</f>
        <v>0</v>
      </c>
      <c r="BB186" s="167">
        <f>IF(AZ186=2,G186,0)</f>
        <v>0</v>
      </c>
      <c r="BC186" s="167">
        <f>IF(AZ186=3,G186,0)</f>
        <v>0</v>
      </c>
      <c r="BD186" s="167">
        <f>IF(AZ186=4,G186,0)</f>
        <v>0</v>
      </c>
      <c r="BE186" s="167">
        <f>IF(AZ186=5,G186,0)</f>
        <v>0</v>
      </c>
      <c r="CA186" s="202">
        <v>1</v>
      </c>
      <c r="CB186" s="202">
        <v>7</v>
      </c>
      <c r="CZ186" s="167">
        <v>0.00043</v>
      </c>
    </row>
    <row r="187" spans="1:15" ht="12.75">
      <c r="A187" s="203"/>
      <c r="B187" s="205"/>
      <c r="C187" s="206" t="s">
        <v>317</v>
      </c>
      <c r="D187" s="207"/>
      <c r="E187" s="208">
        <v>14</v>
      </c>
      <c r="F187" s="209"/>
      <c r="G187" s="210"/>
      <c r="M187" s="204" t="s">
        <v>317</v>
      </c>
      <c r="O187" s="195"/>
    </row>
    <row r="188" spans="1:104" ht="12.75">
      <c r="A188" s="196">
        <v>65</v>
      </c>
      <c r="B188" s="197" t="s">
        <v>318</v>
      </c>
      <c r="C188" s="198" t="s">
        <v>319</v>
      </c>
      <c r="D188" s="199" t="s">
        <v>62</v>
      </c>
      <c r="E188" s="200"/>
      <c r="F188" s="200">
        <v>0</v>
      </c>
      <c r="G188" s="201">
        <f>E188*F188</f>
        <v>0</v>
      </c>
      <c r="O188" s="195">
        <v>2</v>
      </c>
      <c r="AA188" s="167">
        <v>7</v>
      </c>
      <c r="AB188" s="167">
        <v>1002</v>
      </c>
      <c r="AC188" s="167">
        <v>5</v>
      </c>
      <c r="AZ188" s="167">
        <v>2</v>
      </c>
      <c r="BA188" s="167">
        <f>IF(AZ188=1,G188,0)</f>
        <v>0</v>
      </c>
      <c r="BB188" s="167">
        <f>IF(AZ188=2,G188,0)</f>
        <v>0</v>
      </c>
      <c r="BC188" s="167">
        <f>IF(AZ188=3,G188,0)</f>
        <v>0</v>
      </c>
      <c r="BD188" s="167">
        <f>IF(AZ188=4,G188,0)</f>
        <v>0</v>
      </c>
      <c r="BE188" s="167">
        <f>IF(AZ188=5,G188,0)</f>
        <v>0</v>
      </c>
      <c r="CA188" s="202">
        <v>7</v>
      </c>
      <c r="CB188" s="202">
        <v>1002</v>
      </c>
      <c r="CZ188" s="167">
        <v>0</v>
      </c>
    </row>
    <row r="189" spans="1:57" ht="12.75">
      <c r="A189" s="211"/>
      <c r="B189" s="212" t="s">
        <v>75</v>
      </c>
      <c r="C189" s="213" t="str">
        <f>CONCATENATE(B175," ",C175)</f>
        <v>711 Izolace proti vodě</v>
      </c>
      <c r="D189" s="214"/>
      <c r="E189" s="215"/>
      <c r="F189" s="216"/>
      <c r="G189" s="217">
        <f>SUM(G175:G188)</f>
        <v>0</v>
      </c>
      <c r="O189" s="195">
        <v>4</v>
      </c>
      <c r="BA189" s="218">
        <f>SUM(BA175:BA188)</f>
        <v>0</v>
      </c>
      <c r="BB189" s="218">
        <f>SUM(BB175:BB188)</f>
        <v>0</v>
      </c>
      <c r="BC189" s="218">
        <f>SUM(BC175:BC188)</f>
        <v>0</v>
      </c>
      <c r="BD189" s="218">
        <f>SUM(BD175:BD188)</f>
        <v>0</v>
      </c>
      <c r="BE189" s="218">
        <f>SUM(BE175:BE188)</f>
        <v>0</v>
      </c>
    </row>
    <row r="190" spans="1:15" ht="12.75">
      <c r="A190" s="188" t="s">
        <v>73</v>
      </c>
      <c r="B190" s="189" t="s">
        <v>320</v>
      </c>
      <c r="C190" s="190" t="s">
        <v>321</v>
      </c>
      <c r="D190" s="191"/>
      <c r="E190" s="192"/>
      <c r="F190" s="192"/>
      <c r="G190" s="193"/>
      <c r="H190" s="194"/>
      <c r="I190" s="194"/>
      <c r="O190" s="195">
        <v>1</v>
      </c>
    </row>
    <row r="191" spans="1:104" ht="12.75">
      <c r="A191" s="196">
        <v>66</v>
      </c>
      <c r="B191" s="197" t="s">
        <v>322</v>
      </c>
      <c r="C191" s="198" t="s">
        <v>323</v>
      </c>
      <c r="D191" s="199" t="s">
        <v>95</v>
      </c>
      <c r="E191" s="200">
        <v>89.17</v>
      </c>
      <c r="F191" s="200">
        <v>0</v>
      </c>
      <c r="G191" s="201">
        <f>E191*F191</f>
        <v>0</v>
      </c>
      <c r="O191" s="195">
        <v>2</v>
      </c>
      <c r="AA191" s="167">
        <v>1</v>
      </c>
      <c r="AB191" s="167">
        <v>7</v>
      </c>
      <c r="AC191" s="167">
        <v>7</v>
      </c>
      <c r="AZ191" s="167">
        <v>2</v>
      </c>
      <c r="BA191" s="167">
        <f>IF(AZ191=1,G191,0)</f>
        <v>0</v>
      </c>
      <c r="BB191" s="167">
        <f>IF(AZ191=2,G191,0)</f>
        <v>0</v>
      </c>
      <c r="BC191" s="167">
        <f>IF(AZ191=3,G191,0)</f>
        <v>0</v>
      </c>
      <c r="BD191" s="167">
        <f>IF(AZ191=4,G191,0)</f>
        <v>0</v>
      </c>
      <c r="BE191" s="167">
        <f>IF(AZ191=5,G191,0)</f>
        <v>0</v>
      </c>
      <c r="CA191" s="202">
        <v>1</v>
      </c>
      <c r="CB191" s="202">
        <v>7</v>
      </c>
      <c r="CZ191" s="167">
        <v>0</v>
      </c>
    </row>
    <row r="192" spans="1:104" ht="22.5">
      <c r="A192" s="196">
        <v>67</v>
      </c>
      <c r="B192" s="197" t="s">
        <v>324</v>
      </c>
      <c r="C192" s="198" t="s">
        <v>325</v>
      </c>
      <c r="D192" s="199" t="s">
        <v>120</v>
      </c>
      <c r="E192" s="200">
        <v>89.17</v>
      </c>
      <c r="F192" s="200">
        <v>0</v>
      </c>
      <c r="G192" s="201">
        <f>E192*F192</f>
        <v>0</v>
      </c>
      <c r="O192" s="195">
        <v>2</v>
      </c>
      <c r="AA192" s="167">
        <v>1</v>
      </c>
      <c r="AB192" s="167">
        <v>7</v>
      </c>
      <c r="AC192" s="167">
        <v>7</v>
      </c>
      <c r="AZ192" s="167">
        <v>2</v>
      </c>
      <c r="BA192" s="167">
        <f>IF(AZ192=1,G192,0)</f>
        <v>0</v>
      </c>
      <c r="BB192" s="167">
        <f>IF(AZ192=2,G192,0)</f>
        <v>0</v>
      </c>
      <c r="BC192" s="167">
        <f>IF(AZ192=3,G192,0)</f>
        <v>0</v>
      </c>
      <c r="BD192" s="167">
        <f>IF(AZ192=4,G192,0)</f>
        <v>0</v>
      </c>
      <c r="BE192" s="167">
        <f>IF(AZ192=5,G192,0)</f>
        <v>0</v>
      </c>
      <c r="CA192" s="202">
        <v>1</v>
      </c>
      <c r="CB192" s="202">
        <v>7</v>
      </c>
      <c r="CZ192" s="167">
        <v>0.00032</v>
      </c>
    </row>
    <row r="193" spans="1:104" ht="12.75">
      <c r="A193" s="196">
        <v>68</v>
      </c>
      <c r="B193" s="197" t="s">
        <v>326</v>
      </c>
      <c r="C193" s="198" t="s">
        <v>327</v>
      </c>
      <c r="D193" s="199" t="s">
        <v>95</v>
      </c>
      <c r="E193" s="200">
        <v>89.17</v>
      </c>
      <c r="F193" s="200">
        <v>0</v>
      </c>
      <c r="G193" s="201">
        <f>E193*F193</f>
        <v>0</v>
      </c>
      <c r="O193" s="195">
        <v>2</v>
      </c>
      <c r="AA193" s="167">
        <v>1</v>
      </c>
      <c r="AB193" s="167">
        <v>7</v>
      </c>
      <c r="AC193" s="167">
        <v>7</v>
      </c>
      <c r="AZ193" s="167">
        <v>2</v>
      </c>
      <c r="BA193" s="167">
        <f>IF(AZ193=1,G193,0)</f>
        <v>0</v>
      </c>
      <c r="BB193" s="167">
        <f>IF(AZ193=2,G193,0)</f>
        <v>0</v>
      </c>
      <c r="BC193" s="167">
        <f>IF(AZ193=3,G193,0)</f>
        <v>0</v>
      </c>
      <c r="BD193" s="167">
        <f>IF(AZ193=4,G193,0)</f>
        <v>0</v>
      </c>
      <c r="BE193" s="167">
        <f>IF(AZ193=5,G193,0)</f>
        <v>0</v>
      </c>
      <c r="CA193" s="202">
        <v>1</v>
      </c>
      <c r="CB193" s="202">
        <v>7</v>
      </c>
      <c r="CZ193" s="167">
        <v>1E-05</v>
      </c>
    </row>
    <row r="194" spans="1:104" ht="12.75">
      <c r="A194" s="196">
        <v>69</v>
      </c>
      <c r="B194" s="197" t="s">
        <v>328</v>
      </c>
      <c r="C194" s="198" t="s">
        <v>329</v>
      </c>
      <c r="D194" s="199" t="s">
        <v>95</v>
      </c>
      <c r="E194" s="200">
        <v>90.9534</v>
      </c>
      <c r="F194" s="200">
        <v>0</v>
      </c>
      <c r="G194" s="201">
        <f>E194*F194</f>
        <v>0</v>
      </c>
      <c r="O194" s="195">
        <v>2</v>
      </c>
      <c r="AA194" s="167">
        <v>3</v>
      </c>
      <c r="AB194" s="167">
        <v>7</v>
      </c>
      <c r="AC194" s="167">
        <v>63151441</v>
      </c>
      <c r="AZ194" s="167">
        <v>2</v>
      </c>
      <c r="BA194" s="167">
        <f>IF(AZ194=1,G194,0)</f>
        <v>0</v>
      </c>
      <c r="BB194" s="167">
        <f>IF(AZ194=2,G194,0)</f>
        <v>0</v>
      </c>
      <c r="BC194" s="167">
        <f>IF(AZ194=3,G194,0)</f>
        <v>0</v>
      </c>
      <c r="BD194" s="167">
        <f>IF(AZ194=4,G194,0)</f>
        <v>0</v>
      </c>
      <c r="BE194" s="167">
        <f>IF(AZ194=5,G194,0)</f>
        <v>0</v>
      </c>
      <c r="CA194" s="202">
        <v>3</v>
      </c>
      <c r="CB194" s="202">
        <v>7</v>
      </c>
      <c r="CZ194" s="167">
        <v>0.00375</v>
      </c>
    </row>
    <row r="195" spans="1:15" ht="12.75">
      <c r="A195" s="203"/>
      <c r="B195" s="205"/>
      <c r="C195" s="206" t="s">
        <v>330</v>
      </c>
      <c r="D195" s="207"/>
      <c r="E195" s="208">
        <v>90.9534</v>
      </c>
      <c r="F195" s="209"/>
      <c r="G195" s="210"/>
      <c r="M195" s="204" t="s">
        <v>330</v>
      </c>
      <c r="O195" s="195"/>
    </row>
    <row r="196" spans="1:104" ht="12.75">
      <c r="A196" s="196">
        <v>70</v>
      </c>
      <c r="B196" s="197" t="s">
        <v>331</v>
      </c>
      <c r="C196" s="198" t="s">
        <v>332</v>
      </c>
      <c r="D196" s="199" t="s">
        <v>62</v>
      </c>
      <c r="E196" s="200"/>
      <c r="F196" s="200">
        <v>0</v>
      </c>
      <c r="G196" s="201">
        <f>E196*F196</f>
        <v>0</v>
      </c>
      <c r="O196" s="195">
        <v>2</v>
      </c>
      <c r="AA196" s="167">
        <v>7</v>
      </c>
      <c r="AB196" s="167">
        <v>1002</v>
      </c>
      <c r="AC196" s="167">
        <v>5</v>
      </c>
      <c r="AZ196" s="167">
        <v>2</v>
      </c>
      <c r="BA196" s="167">
        <f>IF(AZ196=1,G196,0)</f>
        <v>0</v>
      </c>
      <c r="BB196" s="167">
        <f>IF(AZ196=2,G196,0)</f>
        <v>0</v>
      </c>
      <c r="BC196" s="167">
        <f>IF(AZ196=3,G196,0)</f>
        <v>0</v>
      </c>
      <c r="BD196" s="167">
        <f>IF(AZ196=4,G196,0)</f>
        <v>0</v>
      </c>
      <c r="BE196" s="167">
        <f>IF(AZ196=5,G196,0)</f>
        <v>0</v>
      </c>
      <c r="CA196" s="202">
        <v>7</v>
      </c>
      <c r="CB196" s="202">
        <v>1002</v>
      </c>
      <c r="CZ196" s="167">
        <v>0</v>
      </c>
    </row>
    <row r="197" spans="1:57" ht="12.75">
      <c r="A197" s="211"/>
      <c r="B197" s="212" t="s">
        <v>75</v>
      </c>
      <c r="C197" s="213" t="str">
        <f>CONCATENATE(B190," ",C190)</f>
        <v>713 Izolace tepelné</v>
      </c>
      <c r="D197" s="214"/>
      <c r="E197" s="215"/>
      <c r="F197" s="216"/>
      <c r="G197" s="217">
        <f>SUM(G190:G196)</f>
        <v>0</v>
      </c>
      <c r="O197" s="195">
        <v>4</v>
      </c>
      <c r="BA197" s="218">
        <f>SUM(BA190:BA196)</f>
        <v>0</v>
      </c>
      <c r="BB197" s="218">
        <f>SUM(BB190:BB196)</f>
        <v>0</v>
      </c>
      <c r="BC197" s="218">
        <f>SUM(BC190:BC196)</f>
        <v>0</v>
      </c>
      <c r="BD197" s="218">
        <f>SUM(BD190:BD196)</f>
        <v>0</v>
      </c>
      <c r="BE197" s="218">
        <f>SUM(BE190:BE196)</f>
        <v>0</v>
      </c>
    </row>
    <row r="198" spans="1:15" ht="12.75">
      <c r="A198" s="188" t="s">
        <v>73</v>
      </c>
      <c r="B198" s="189" t="s">
        <v>333</v>
      </c>
      <c r="C198" s="190" t="s">
        <v>334</v>
      </c>
      <c r="D198" s="191"/>
      <c r="E198" s="192"/>
      <c r="F198" s="192"/>
      <c r="G198" s="193"/>
      <c r="H198" s="194"/>
      <c r="I198" s="194"/>
      <c r="O198" s="195">
        <v>1</v>
      </c>
    </row>
    <row r="199" spans="1:104" ht="12.75">
      <c r="A199" s="196">
        <v>71</v>
      </c>
      <c r="B199" s="197" t="s">
        <v>335</v>
      </c>
      <c r="C199" s="198" t="s">
        <v>336</v>
      </c>
      <c r="D199" s="199" t="s">
        <v>337</v>
      </c>
      <c r="E199" s="200">
        <v>1</v>
      </c>
      <c r="F199" s="200">
        <v>0</v>
      </c>
      <c r="G199" s="201">
        <f>E199*F199</f>
        <v>0</v>
      </c>
      <c r="O199" s="195">
        <v>2</v>
      </c>
      <c r="AA199" s="167">
        <v>12</v>
      </c>
      <c r="AB199" s="167">
        <v>0</v>
      </c>
      <c r="AC199" s="167">
        <v>63</v>
      </c>
      <c r="AZ199" s="167">
        <v>2</v>
      </c>
      <c r="BA199" s="167">
        <f>IF(AZ199=1,G199,0)</f>
        <v>0</v>
      </c>
      <c r="BB199" s="167">
        <f>IF(AZ199=2,G199,0)</f>
        <v>0</v>
      </c>
      <c r="BC199" s="167">
        <f>IF(AZ199=3,G199,0)</f>
        <v>0</v>
      </c>
      <c r="BD199" s="167">
        <f>IF(AZ199=4,G199,0)</f>
        <v>0</v>
      </c>
      <c r="BE199" s="167">
        <f>IF(AZ199=5,G199,0)</f>
        <v>0</v>
      </c>
      <c r="CA199" s="202">
        <v>12</v>
      </c>
      <c r="CB199" s="202">
        <v>0</v>
      </c>
      <c r="CZ199" s="167">
        <v>0</v>
      </c>
    </row>
    <row r="200" spans="1:104" ht="12.75">
      <c r="A200" s="196">
        <v>72</v>
      </c>
      <c r="B200" s="197" t="s">
        <v>338</v>
      </c>
      <c r="C200" s="198" t="s">
        <v>339</v>
      </c>
      <c r="D200" s="199" t="s">
        <v>337</v>
      </c>
      <c r="E200" s="200">
        <v>1</v>
      </c>
      <c r="F200" s="200">
        <v>0</v>
      </c>
      <c r="G200" s="201">
        <f>E200*F200</f>
        <v>0</v>
      </c>
      <c r="O200" s="195">
        <v>2</v>
      </c>
      <c r="AA200" s="167">
        <v>12</v>
      </c>
      <c r="AB200" s="167">
        <v>0</v>
      </c>
      <c r="AC200" s="167">
        <v>64</v>
      </c>
      <c r="AZ200" s="167">
        <v>2</v>
      </c>
      <c r="BA200" s="167">
        <f>IF(AZ200=1,G200,0)</f>
        <v>0</v>
      </c>
      <c r="BB200" s="167">
        <f>IF(AZ200=2,G200,0)</f>
        <v>0</v>
      </c>
      <c r="BC200" s="167">
        <f>IF(AZ200=3,G200,0)</f>
        <v>0</v>
      </c>
      <c r="BD200" s="167">
        <f>IF(AZ200=4,G200,0)</f>
        <v>0</v>
      </c>
      <c r="BE200" s="167">
        <f>IF(AZ200=5,G200,0)</f>
        <v>0</v>
      </c>
      <c r="CA200" s="202">
        <v>12</v>
      </c>
      <c r="CB200" s="202">
        <v>0</v>
      </c>
      <c r="CZ200" s="167">
        <v>0</v>
      </c>
    </row>
    <row r="201" spans="1:104" ht="12.75">
      <c r="A201" s="196">
        <v>73</v>
      </c>
      <c r="B201" s="197" t="s">
        <v>340</v>
      </c>
      <c r="C201" s="198" t="s">
        <v>341</v>
      </c>
      <c r="D201" s="199" t="s">
        <v>62</v>
      </c>
      <c r="E201" s="200">
        <v>5</v>
      </c>
      <c r="F201" s="200">
        <v>0</v>
      </c>
      <c r="G201" s="201">
        <f>E201*F201</f>
        <v>0</v>
      </c>
      <c r="O201" s="195">
        <v>2</v>
      </c>
      <c r="AA201" s="167">
        <v>12</v>
      </c>
      <c r="AB201" s="167">
        <v>0</v>
      </c>
      <c r="AC201" s="167">
        <v>66</v>
      </c>
      <c r="AZ201" s="167">
        <v>2</v>
      </c>
      <c r="BA201" s="167">
        <f>IF(AZ201=1,G201,0)</f>
        <v>0</v>
      </c>
      <c r="BB201" s="167">
        <f>IF(AZ201=2,G201,0)</f>
        <v>0</v>
      </c>
      <c r="BC201" s="167">
        <f>IF(AZ201=3,G201,0)</f>
        <v>0</v>
      </c>
      <c r="BD201" s="167">
        <f>IF(AZ201=4,G201,0)</f>
        <v>0</v>
      </c>
      <c r="BE201" s="167">
        <f>IF(AZ201=5,G201,0)</f>
        <v>0</v>
      </c>
      <c r="CA201" s="202">
        <v>12</v>
      </c>
      <c r="CB201" s="202">
        <v>0</v>
      </c>
      <c r="CZ201" s="167">
        <v>0</v>
      </c>
    </row>
    <row r="202" spans="1:57" ht="12.75">
      <c r="A202" s="211"/>
      <c r="B202" s="212" t="s">
        <v>75</v>
      </c>
      <c r="C202" s="213" t="str">
        <f>CONCATENATE(B198," ",C198)</f>
        <v>720 Zdravotechnická instalace</v>
      </c>
      <c r="D202" s="214"/>
      <c r="E202" s="215"/>
      <c r="F202" s="216"/>
      <c r="G202" s="217">
        <f>SUM(G198:G201)</f>
        <v>0</v>
      </c>
      <c r="O202" s="195">
        <v>4</v>
      </c>
      <c r="BA202" s="218">
        <f>SUM(BA198:BA201)</f>
        <v>0</v>
      </c>
      <c r="BB202" s="218">
        <f>SUM(BB198:BB201)</f>
        <v>0</v>
      </c>
      <c r="BC202" s="218">
        <f>SUM(BC198:BC201)</f>
        <v>0</v>
      </c>
      <c r="BD202" s="218">
        <f>SUM(BD198:BD201)</f>
        <v>0</v>
      </c>
      <c r="BE202" s="218">
        <f>SUM(BE198:BE201)</f>
        <v>0</v>
      </c>
    </row>
    <row r="203" spans="1:15" ht="12.75">
      <c r="A203" s="188" t="s">
        <v>73</v>
      </c>
      <c r="B203" s="189" t="s">
        <v>342</v>
      </c>
      <c r="C203" s="190" t="s">
        <v>343</v>
      </c>
      <c r="D203" s="191"/>
      <c r="E203" s="192"/>
      <c r="F203" s="192"/>
      <c r="G203" s="193"/>
      <c r="H203" s="194"/>
      <c r="I203" s="194"/>
      <c r="O203" s="195">
        <v>1</v>
      </c>
    </row>
    <row r="204" spans="1:104" ht="12.75">
      <c r="A204" s="196">
        <v>74</v>
      </c>
      <c r="B204" s="197" t="s">
        <v>344</v>
      </c>
      <c r="C204" s="198" t="s">
        <v>345</v>
      </c>
      <c r="D204" s="199" t="s">
        <v>337</v>
      </c>
      <c r="E204" s="200">
        <v>1</v>
      </c>
      <c r="F204" s="200">
        <v>0</v>
      </c>
      <c r="G204" s="201">
        <f>E204*F204</f>
        <v>0</v>
      </c>
      <c r="O204" s="195">
        <v>2</v>
      </c>
      <c r="AA204" s="167">
        <v>12</v>
      </c>
      <c r="AB204" s="167">
        <v>0</v>
      </c>
      <c r="AC204" s="167">
        <v>67</v>
      </c>
      <c r="AZ204" s="167">
        <v>2</v>
      </c>
      <c r="BA204" s="167">
        <f>IF(AZ204=1,G204,0)</f>
        <v>0</v>
      </c>
      <c r="BB204" s="167">
        <f>IF(AZ204=2,G204,0)</f>
        <v>0</v>
      </c>
      <c r="BC204" s="167">
        <f>IF(AZ204=3,G204,0)</f>
        <v>0</v>
      </c>
      <c r="BD204" s="167">
        <f>IF(AZ204=4,G204,0)</f>
        <v>0</v>
      </c>
      <c r="BE204" s="167">
        <f>IF(AZ204=5,G204,0)</f>
        <v>0</v>
      </c>
      <c r="CA204" s="202">
        <v>12</v>
      </c>
      <c r="CB204" s="202">
        <v>0</v>
      </c>
      <c r="CZ204" s="167">
        <v>0</v>
      </c>
    </row>
    <row r="205" spans="1:104" ht="12.75">
      <c r="A205" s="196">
        <v>75</v>
      </c>
      <c r="B205" s="197" t="s">
        <v>346</v>
      </c>
      <c r="C205" s="198" t="s">
        <v>341</v>
      </c>
      <c r="D205" s="199" t="s">
        <v>62</v>
      </c>
      <c r="E205" s="200">
        <v>5</v>
      </c>
      <c r="F205" s="200">
        <v>0</v>
      </c>
      <c r="G205" s="201">
        <f>E205*F205</f>
        <v>0</v>
      </c>
      <c r="O205" s="195">
        <v>2</v>
      </c>
      <c r="AA205" s="167">
        <v>12</v>
      </c>
      <c r="AB205" s="167">
        <v>0</v>
      </c>
      <c r="AC205" s="167">
        <v>68</v>
      </c>
      <c r="AZ205" s="167">
        <v>2</v>
      </c>
      <c r="BA205" s="167">
        <f>IF(AZ205=1,G205,0)</f>
        <v>0</v>
      </c>
      <c r="BB205" s="167">
        <f>IF(AZ205=2,G205,0)</f>
        <v>0</v>
      </c>
      <c r="BC205" s="167">
        <f>IF(AZ205=3,G205,0)</f>
        <v>0</v>
      </c>
      <c r="BD205" s="167">
        <f>IF(AZ205=4,G205,0)</f>
        <v>0</v>
      </c>
      <c r="BE205" s="167">
        <f>IF(AZ205=5,G205,0)</f>
        <v>0</v>
      </c>
      <c r="CA205" s="202">
        <v>12</v>
      </c>
      <c r="CB205" s="202">
        <v>0</v>
      </c>
      <c r="CZ205" s="167">
        <v>0</v>
      </c>
    </row>
    <row r="206" spans="1:57" ht="12.75">
      <c r="A206" s="211"/>
      <c r="B206" s="212" t="s">
        <v>75</v>
      </c>
      <c r="C206" s="213" t="str">
        <f>CONCATENATE(B203," ",C203)</f>
        <v>730 Ústřední vytápění</v>
      </c>
      <c r="D206" s="214"/>
      <c r="E206" s="215"/>
      <c r="F206" s="216"/>
      <c r="G206" s="217">
        <f>SUM(G203:G205)</f>
        <v>0</v>
      </c>
      <c r="O206" s="195">
        <v>4</v>
      </c>
      <c r="BA206" s="218">
        <f>SUM(BA203:BA205)</f>
        <v>0</v>
      </c>
      <c r="BB206" s="218">
        <f>SUM(BB203:BB205)</f>
        <v>0</v>
      </c>
      <c r="BC206" s="218">
        <f>SUM(BC203:BC205)</f>
        <v>0</v>
      </c>
      <c r="BD206" s="218">
        <f>SUM(BD203:BD205)</f>
        <v>0</v>
      </c>
      <c r="BE206" s="218">
        <f>SUM(BE203:BE205)</f>
        <v>0</v>
      </c>
    </row>
    <row r="207" spans="1:15" ht="12.75">
      <c r="A207" s="188" t="s">
        <v>73</v>
      </c>
      <c r="B207" s="189" t="s">
        <v>347</v>
      </c>
      <c r="C207" s="190" t="s">
        <v>348</v>
      </c>
      <c r="D207" s="191"/>
      <c r="E207" s="192"/>
      <c r="F207" s="192"/>
      <c r="G207" s="193"/>
      <c r="H207" s="194"/>
      <c r="I207" s="194"/>
      <c r="O207" s="195">
        <v>1</v>
      </c>
    </row>
    <row r="208" spans="1:104" ht="12.75">
      <c r="A208" s="196">
        <v>76</v>
      </c>
      <c r="B208" s="197" t="s">
        <v>349</v>
      </c>
      <c r="C208" s="198" t="s">
        <v>350</v>
      </c>
      <c r="D208" s="199" t="s">
        <v>120</v>
      </c>
      <c r="E208" s="200">
        <v>6.9</v>
      </c>
      <c r="F208" s="200">
        <v>0</v>
      </c>
      <c r="G208" s="201">
        <f>E208*F208</f>
        <v>0</v>
      </c>
      <c r="O208" s="195">
        <v>2</v>
      </c>
      <c r="AA208" s="167">
        <v>1</v>
      </c>
      <c r="AB208" s="167">
        <v>7</v>
      </c>
      <c r="AC208" s="167">
        <v>7</v>
      </c>
      <c r="AZ208" s="167">
        <v>2</v>
      </c>
      <c r="BA208" s="167">
        <f>IF(AZ208=1,G208,0)</f>
        <v>0</v>
      </c>
      <c r="BB208" s="167">
        <f>IF(AZ208=2,G208,0)</f>
        <v>0</v>
      </c>
      <c r="BC208" s="167">
        <f>IF(AZ208=3,G208,0)</f>
        <v>0</v>
      </c>
      <c r="BD208" s="167">
        <f>IF(AZ208=4,G208,0)</f>
        <v>0</v>
      </c>
      <c r="BE208" s="167">
        <f>IF(AZ208=5,G208,0)</f>
        <v>0</v>
      </c>
      <c r="CA208" s="202">
        <v>1</v>
      </c>
      <c r="CB208" s="202">
        <v>7</v>
      </c>
      <c r="CZ208" s="167">
        <v>0.00428</v>
      </c>
    </row>
    <row r="209" spans="1:15" ht="12.75">
      <c r="A209" s="203"/>
      <c r="B209" s="205"/>
      <c r="C209" s="206" t="s">
        <v>351</v>
      </c>
      <c r="D209" s="207"/>
      <c r="E209" s="208">
        <v>0</v>
      </c>
      <c r="F209" s="209"/>
      <c r="G209" s="210"/>
      <c r="M209" s="204" t="s">
        <v>351</v>
      </c>
      <c r="O209" s="195"/>
    </row>
    <row r="210" spans="1:15" ht="12.75">
      <c r="A210" s="203"/>
      <c r="B210" s="205"/>
      <c r="C210" s="206" t="s">
        <v>352</v>
      </c>
      <c r="D210" s="207"/>
      <c r="E210" s="208">
        <v>3.2</v>
      </c>
      <c r="F210" s="209"/>
      <c r="G210" s="210"/>
      <c r="M210" s="204" t="s">
        <v>352</v>
      </c>
      <c r="O210" s="195"/>
    </row>
    <row r="211" spans="1:15" ht="12.75">
      <c r="A211" s="203"/>
      <c r="B211" s="205"/>
      <c r="C211" s="206" t="s">
        <v>353</v>
      </c>
      <c r="D211" s="207"/>
      <c r="E211" s="208">
        <v>0</v>
      </c>
      <c r="F211" s="209"/>
      <c r="G211" s="210"/>
      <c r="M211" s="204" t="s">
        <v>353</v>
      </c>
      <c r="O211" s="195"/>
    </row>
    <row r="212" spans="1:15" ht="12.75">
      <c r="A212" s="203"/>
      <c r="B212" s="205"/>
      <c r="C212" s="206" t="s">
        <v>354</v>
      </c>
      <c r="D212" s="207"/>
      <c r="E212" s="208">
        <v>3.7</v>
      </c>
      <c r="F212" s="209"/>
      <c r="G212" s="210"/>
      <c r="M212" s="204" t="s">
        <v>354</v>
      </c>
      <c r="O212" s="195"/>
    </row>
    <row r="213" spans="1:104" ht="12.75">
      <c r="A213" s="196">
        <v>77</v>
      </c>
      <c r="B213" s="197" t="s">
        <v>355</v>
      </c>
      <c r="C213" s="198" t="s">
        <v>356</v>
      </c>
      <c r="D213" s="199" t="s">
        <v>62</v>
      </c>
      <c r="E213" s="200"/>
      <c r="F213" s="200">
        <v>0</v>
      </c>
      <c r="G213" s="201">
        <f>E213*F213</f>
        <v>0</v>
      </c>
      <c r="O213" s="195">
        <v>2</v>
      </c>
      <c r="AA213" s="167">
        <v>7</v>
      </c>
      <c r="AB213" s="167">
        <v>1002</v>
      </c>
      <c r="AC213" s="167">
        <v>5</v>
      </c>
      <c r="AZ213" s="167">
        <v>2</v>
      </c>
      <c r="BA213" s="167">
        <f>IF(AZ213=1,G213,0)</f>
        <v>0</v>
      </c>
      <c r="BB213" s="167">
        <f>IF(AZ213=2,G213,0)</f>
        <v>0</v>
      </c>
      <c r="BC213" s="167">
        <f>IF(AZ213=3,G213,0)</f>
        <v>0</v>
      </c>
      <c r="BD213" s="167">
        <f>IF(AZ213=4,G213,0)</f>
        <v>0</v>
      </c>
      <c r="BE213" s="167">
        <f>IF(AZ213=5,G213,0)</f>
        <v>0</v>
      </c>
      <c r="CA213" s="202">
        <v>7</v>
      </c>
      <c r="CB213" s="202">
        <v>1002</v>
      </c>
      <c r="CZ213" s="167">
        <v>0</v>
      </c>
    </row>
    <row r="214" spans="1:57" ht="12.75">
      <c r="A214" s="211"/>
      <c r="B214" s="212" t="s">
        <v>75</v>
      </c>
      <c r="C214" s="213" t="str">
        <f>CONCATENATE(B207," ",C207)</f>
        <v>764 Konstrukce klempířské</v>
      </c>
      <c r="D214" s="214"/>
      <c r="E214" s="215"/>
      <c r="F214" s="216"/>
      <c r="G214" s="217">
        <f>SUM(G207:G213)</f>
        <v>0</v>
      </c>
      <c r="O214" s="195">
        <v>4</v>
      </c>
      <c r="BA214" s="218">
        <f>SUM(BA207:BA213)</f>
        <v>0</v>
      </c>
      <c r="BB214" s="218">
        <f>SUM(BB207:BB213)</f>
        <v>0</v>
      </c>
      <c r="BC214" s="218">
        <f>SUM(BC207:BC213)</f>
        <v>0</v>
      </c>
      <c r="BD214" s="218">
        <f>SUM(BD207:BD213)</f>
        <v>0</v>
      </c>
      <c r="BE214" s="218">
        <f>SUM(BE207:BE213)</f>
        <v>0</v>
      </c>
    </row>
    <row r="215" spans="1:15" ht="12.75">
      <c r="A215" s="188" t="s">
        <v>73</v>
      </c>
      <c r="B215" s="189" t="s">
        <v>357</v>
      </c>
      <c r="C215" s="190" t="s">
        <v>358</v>
      </c>
      <c r="D215" s="191"/>
      <c r="E215" s="192"/>
      <c r="F215" s="192"/>
      <c r="G215" s="193"/>
      <c r="H215" s="194"/>
      <c r="I215" s="194"/>
      <c r="O215" s="195">
        <v>1</v>
      </c>
    </row>
    <row r="216" spans="1:104" ht="12.75">
      <c r="A216" s="196">
        <v>78</v>
      </c>
      <c r="B216" s="197" t="s">
        <v>359</v>
      </c>
      <c r="C216" s="198" t="s">
        <v>360</v>
      </c>
      <c r="D216" s="199" t="s">
        <v>95</v>
      </c>
      <c r="E216" s="200">
        <v>5.0445</v>
      </c>
      <c r="F216" s="200">
        <v>0</v>
      </c>
      <c r="G216" s="201">
        <f>E216*F216</f>
        <v>0</v>
      </c>
      <c r="O216" s="195">
        <v>2</v>
      </c>
      <c r="AA216" s="167">
        <v>1</v>
      </c>
      <c r="AB216" s="167">
        <v>7</v>
      </c>
      <c r="AC216" s="167">
        <v>7</v>
      </c>
      <c r="AZ216" s="167">
        <v>2</v>
      </c>
      <c r="BA216" s="167">
        <f>IF(AZ216=1,G216,0)</f>
        <v>0</v>
      </c>
      <c r="BB216" s="167">
        <f>IF(AZ216=2,G216,0)</f>
        <v>0</v>
      </c>
      <c r="BC216" s="167">
        <f>IF(AZ216=3,G216,0)</f>
        <v>0</v>
      </c>
      <c r="BD216" s="167">
        <f>IF(AZ216=4,G216,0)</f>
        <v>0</v>
      </c>
      <c r="BE216" s="167">
        <f>IF(AZ216=5,G216,0)</f>
        <v>0</v>
      </c>
      <c r="CA216" s="202">
        <v>1</v>
      </c>
      <c r="CB216" s="202">
        <v>7</v>
      </c>
      <c r="CZ216" s="167">
        <v>0</v>
      </c>
    </row>
    <row r="217" spans="1:15" ht="12.75">
      <c r="A217" s="203"/>
      <c r="B217" s="205"/>
      <c r="C217" s="206" t="s">
        <v>361</v>
      </c>
      <c r="D217" s="207"/>
      <c r="E217" s="208">
        <v>5.0445</v>
      </c>
      <c r="F217" s="209"/>
      <c r="G217" s="210"/>
      <c r="M217" s="204" t="s">
        <v>361</v>
      </c>
      <c r="O217" s="195"/>
    </row>
    <row r="218" spans="1:104" ht="12.75">
      <c r="A218" s="196">
        <v>79</v>
      </c>
      <c r="B218" s="197" t="s">
        <v>362</v>
      </c>
      <c r="C218" s="198" t="s">
        <v>363</v>
      </c>
      <c r="D218" s="199" t="s">
        <v>95</v>
      </c>
      <c r="E218" s="200">
        <v>5.0445</v>
      </c>
      <c r="F218" s="200">
        <v>0</v>
      </c>
      <c r="G218" s="201">
        <f>E218*F218</f>
        <v>0</v>
      </c>
      <c r="O218" s="195">
        <v>2</v>
      </c>
      <c r="AA218" s="167">
        <v>1</v>
      </c>
      <c r="AB218" s="167">
        <v>7</v>
      </c>
      <c r="AC218" s="167">
        <v>7</v>
      </c>
      <c r="AZ218" s="167">
        <v>2</v>
      </c>
      <c r="BA218" s="167">
        <f>IF(AZ218=1,G218,0)</f>
        <v>0</v>
      </c>
      <c r="BB218" s="167">
        <f>IF(AZ218=2,G218,0)</f>
        <v>0</v>
      </c>
      <c r="BC218" s="167">
        <f>IF(AZ218=3,G218,0)</f>
        <v>0</v>
      </c>
      <c r="BD218" s="167">
        <f>IF(AZ218=4,G218,0)</f>
        <v>0</v>
      </c>
      <c r="BE218" s="167">
        <f>IF(AZ218=5,G218,0)</f>
        <v>0</v>
      </c>
      <c r="CA218" s="202">
        <v>1</v>
      </c>
      <c r="CB218" s="202">
        <v>7</v>
      </c>
      <c r="CZ218" s="167">
        <v>0</v>
      </c>
    </row>
    <row r="219" spans="1:104" ht="12.75">
      <c r="A219" s="196">
        <v>80</v>
      </c>
      <c r="B219" s="197" t="s">
        <v>364</v>
      </c>
      <c r="C219" s="198" t="s">
        <v>365</v>
      </c>
      <c r="D219" s="199" t="s">
        <v>85</v>
      </c>
      <c r="E219" s="200">
        <v>1</v>
      </c>
      <c r="F219" s="200">
        <v>0</v>
      </c>
      <c r="G219" s="201">
        <f>E219*F219</f>
        <v>0</v>
      </c>
      <c r="O219" s="195">
        <v>2</v>
      </c>
      <c r="AA219" s="167">
        <v>1</v>
      </c>
      <c r="AB219" s="167">
        <v>7</v>
      </c>
      <c r="AC219" s="167">
        <v>7</v>
      </c>
      <c r="AZ219" s="167">
        <v>2</v>
      </c>
      <c r="BA219" s="167">
        <f>IF(AZ219=1,G219,0)</f>
        <v>0</v>
      </c>
      <c r="BB219" s="167">
        <f>IF(AZ219=2,G219,0)</f>
        <v>0</v>
      </c>
      <c r="BC219" s="167">
        <f>IF(AZ219=3,G219,0)</f>
        <v>0</v>
      </c>
      <c r="BD219" s="167">
        <f>IF(AZ219=4,G219,0)</f>
        <v>0</v>
      </c>
      <c r="BE219" s="167">
        <f>IF(AZ219=5,G219,0)</f>
        <v>0</v>
      </c>
      <c r="CA219" s="202">
        <v>1</v>
      </c>
      <c r="CB219" s="202">
        <v>7</v>
      </c>
      <c r="CZ219" s="167">
        <v>0.00089</v>
      </c>
    </row>
    <row r="220" spans="1:104" ht="12.75">
      <c r="A220" s="196">
        <v>81</v>
      </c>
      <c r="B220" s="197" t="s">
        <v>366</v>
      </c>
      <c r="C220" s="198" t="s">
        <v>367</v>
      </c>
      <c r="D220" s="199" t="s">
        <v>85</v>
      </c>
      <c r="E220" s="200">
        <v>4</v>
      </c>
      <c r="F220" s="200">
        <v>0</v>
      </c>
      <c r="G220" s="201">
        <f>E220*F220</f>
        <v>0</v>
      </c>
      <c r="O220" s="195">
        <v>2</v>
      </c>
      <c r="AA220" s="167">
        <v>1</v>
      </c>
      <c r="AB220" s="167">
        <v>7</v>
      </c>
      <c r="AC220" s="167">
        <v>7</v>
      </c>
      <c r="AZ220" s="167">
        <v>2</v>
      </c>
      <c r="BA220" s="167">
        <f>IF(AZ220=1,G220,0)</f>
        <v>0</v>
      </c>
      <c r="BB220" s="167">
        <f>IF(AZ220=2,G220,0)</f>
        <v>0</v>
      </c>
      <c r="BC220" s="167">
        <f>IF(AZ220=3,G220,0)</f>
        <v>0</v>
      </c>
      <c r="BD220" s="167">
        <f>IF(AZ220=4,G220,0)</f>
        <v>0</v>
      </c>
      <c r="BE220" s="167">
        <f>IF(AZ220=5,G220,0)</f>
        <v>0</v>
      </c>
      <c r="CA220" s="202">
        <v>1</v>
      </c>
      <c r="CB220" s="202">
        <v>7</v>
      </c>
      <c r="CZ220" s="167">
        <v>0</v>
      </c>
    </row>
    <row r="221" spans="1:15" ht="12.75">
      <c r="A221" s="203"/>
      <c r="B221" s="205"/>
      <c r="C221" s="206" t="s">
        <v>368</v>
      </c>
      <c r="D221" s="207"/>
      <c r="E221" s="208">
        <v>4</v>
      </c>
      <c r="F221" s="209"/>
      <c r="G221" s="210"/>
      <c r="M221" s="204" t="s">
        <v>368</v>
      </c>
      <c r="O221" s="195"/>
    </row>
    <row r="222" spans="1:104" ht="12.75">
      <c r="A222" s="196">
        <v>82</v>
      </c>
      <c r="B222" s="197" t="s">
        <v>369</v>
      </c>
      <c r="C222" s="198" t="s">
        <v>370</v>
      </c>
      <c r="D222" s="199" t="s">
        <v>85</v>
      </c>
      <c r="E222" s="200">
        <v>1</v>
      </c>
      <c r="F222" s="200">
        <v>0</v>
      </c>
      <c r="G222" s="201">
        <f>E222*F222</f>
        <v>0</v>
      </c>
      <c r="O222" s="195">
        <v>2</v>
      </c>
      <c r="AA222" s="167">
        <v>1</v>
      </c>
      <c r="AB222" s="167">
        <v>7</v>
      </c>
      <c r="AC222" s="167">
        <v>7</v>
      </c>
      <c r="AZ222" s="167">
        <v>2</v>
      </c>
      <c r="BA222" s="167">
        <f>IF(AZ222=1,G222,0)</f>
        <v>0</v>
      </c>
      <c r="BB222" s="167">
        <f>IF(AZ222=2,G222,0)</f>
        <v>0</v>
      </c>
      <c r="BC222" s="167">
        <f>IF(AZ222=3,G222,0)</f>
        <v>0</v>
      </c>
      <c r="BD222" s="167">
        <f>IF(AZ222=4,G222,0)</f>
        <v>0</v>
      </c>
      <c r="BE222" s="167">
        <f>IF(AZ222=5,G222,0)</f>
        <v>0</v>
      </c>
      <c r="CA222" s="202">
        <v>1</v>
      </c>
      <c r="CB222" s="202">
        <v>7</v>
      </c>
      <c r="CZ222" s="167">
        <v>0</v>
      </c>
    </row>
    <row r="223" spans="1:15" ht="12.75">
      <c r="A223" s="203"/>
      <c r="B223" s="205"/>
      <c r="C223" s="206" t="s">
        <v>74</v>
      </c>
      <c r="D223" s="207"/>
      <c r="E223" s="208">
        <v>1</v>
      </c>
      <c r="F223" s="209"/>
      <c r="G223" s="210"/>
      <c r="M223" s="204">
        <v>1</v>
      </c>
      <c r="O223" s="195"/>
    </row>
    <row r="224" spans="1:104" ht="12.75">
      <c r="A224" s="196">
        <v>83</v>
      </c>
      <c r="B224" s="197" t="s">
        <v>371</v>
      </c>
      <c r="C224" s="198" t="s">
        <v>372</v>
      </c>
      <c r="D224" s="199" t="s">
        <v>85</v>
      </c>
      <c r="E224" s="200">
        <v>3</v>
      </c>
      <c r="F224" s="200">
        <v>0</v>
      </c>
      <c r="G224" s="201">
        <f>E224*F224</f>
        <v>0</v>
      </c>
      <c r="O224" s="195">
        <v>2</v>
      </c>
      <c r="AA224" s="167">
        <v>1</v>
      </c>
      <c r="AB224" s="167">
        <v>7</v>
      </c>
      <c r="AC224" s="167">
        <v>7</v>
      </c>
      <c r="AZ224" s="167">
        <v>2</v>
      </c>
      <c r="BA224" s="167">
        <f>IF(AZ224=1,G224,0)</f>
        <v>0</v>
      </c>
      <c r="BB224" s="167">
        <f>IF(AZ224=2,G224,0)</f>
        <v>0</v>
      </c>
      <c r="BC224" s="167">
        <f>IF(AZ224=3,G224,0)</f>
        <v>0</v>
      </c>
      <c r="BD224" s="167">
        <f>IF(AZ224=4,G224,0)</f>
        <v>0</v>
      </c>
      <c r="BE224" s="167">
        <f>IF(AZ224=5,G224,0)</f>
        <v>0</v>
      </c>
      <c r="CA224" s="202">
        <v>1</v>
      </c>
      <c r="CB224" s="202">
        <v>7</v>
      </c>
      <c r="CZ224" s="167">
        <v>0</v>
      </c>
    </row>
    <row r="225" spans="1:104" ht="12.75">
      <c r="A225" s="196">
        <v>84</v>
      </c>
      <c r="B225" s="197" t="s">
        <v>373</v>
      </c>
      <c r="C225" s="198" t="s">
        <v>374</v>
      </c>
      <c r="D225" s="199" t="s">
        <v>85</v>
      </c>
      <c r="E225" s="200">
        <v>3</v>
      </c>
      <c r="F225" s="200">
        <v>0</v>
      </c>
      <c r="G225" s="201">
        <f>E225*F225</f>
        <v>0</v>
      </c>
      <c r="O225" s="195">
        <v>2</v>
      </c>
      <c r="AA225" s="167">
        <v>1</v>
      </c>
      <c r="AB225" s="167">
        <v>7</v>
      </c>
      <c r="AC225" s="167">
        <v>7</v>
      </c>
      <c r="AZ225" s="167">
        <v>2</v>
      </c>
      <c r="BA225" s="167">
        <f>IF(AZ225=1,G225,0)</f>
        <v>0</v>
      </c>
      <c r="BB225" s="167">
        <f>IF(AZ225=2,G225,0)</f>
        <v>0</v>
      </c>
      <c r="BC225" s="167">
        <f>IF(AZ225=3,G225,0)</f>
        <v>0</v>
      </c>
      <c r="BD225" s="167">
        <f>IF(AZ225=4,G225,0)</f>
        <v>0</v>
      </c>
      <c r="BE225" s="167">
        <f>IF(AZ225=5,G225,0)</f>
        <v>0</v>
      </c>
      <c r="CA225" s="202">
        <v>1</v>
      </c>
      <c r="CB225" s="202">
        <v>7</v>
      </c>
      <c r="CZ225" s="167">
        <v>0</v>
      </c>
    </row>
    <row r="226" spans="1:104" ht="12.75">
      <c r="A226" s="196">
        <v>85</v>
      </c>
      <c r="B226" s="197" t="s">
        <v>375</v>
      </c>
      <c r="C226" s="198" t="s">
        <v>376</v>
      </c>
      <c r="D226" s="199" t="s">
        <v>85</v>
      </c>
      <c r="E226" s="200">
        <v>9</v>
      </c>
      <c r="F226" s="200">
        <v>0</v>
      </c>
      <c r="G226" s="201">
        <f>E226*F226</f>
        <v>0</v>
      </c>
      <c r="O226" s="195">
        <v>2</v>
      </c>
      <c r="AA226" s="167">
        <v>1</v>
      </c>
      <c r="AB226" s="167">
        <v>7</v>
      </c>
      <c r="AC226" s="167">
        <v>7</v>
      </c>
      <c r="AZ226" s="167">
        <v>2</v>
      </c>
      <c r="BA226" s="167">
        <f>IF(AZ226=1,G226,0)</f>
        <v>0</v>
      </c>
      <c r="BB226" s="167">
        <f>IF(AZ226=2,G226,0)</f>
        <v>0</v>
      </c>
      <c r="BC226" s="167">
        <f>IF(AZ226=3,G226,0)</f>
        <v>0</v>
      </c>
      <c r="BD226" s="167">
        <f>IF(AZ226=4,G226,0)</f>
        <v>0</v>
      </c>
      <c r="BE226" s="167">
        <f>IF(AZ226=5,G226,0)</f>
        <v>0</v>
      </c>
      <c r="CA226" s="202">
        <v>1</v>
      </c>
      <c r="CB226" s="202">
        <v>7</v>
      </c>
      <c r="CZ226" s="167">
        <v>0</v>
      </c>
    </row>
    <row r="227" spans="1:104" ht="12.75">
      <c r="A227" s="196">
        <v>86</v>
      </c>
      <c r="B227" s="197" t="s">
        <v>377</v>
      </c>
      <c r="C227" s="198" t="s">
        <v>378</v>
      </c>
      <c r="D227" s="199" t="s">
        <v>85</v>
      </c>
      <c r="E227" s="200">
        <v>9</v>
      </c>
      <c r="F227" s="200">
        <v>0</v>
      </c>
      <c r="G227" s="201">
        <f>E227*F227</f>
        <v>0</v>
      </c>
      <c r="O227" s="195">
        <v>2</v>
      </c>
      <c r="AA227" s="167">
        <v>1</v>
      </c>
      <c r="AB227" s="167">
        <v>7</v>
      </c>
      <c r="AC227" s="167">
        <v>7</v>
      </c>
      <c r="AZ227" s="167">
        <v>2</v>
      </c>
      <c r="BA227" s="167">
        <f>IF(AZ227=1,G227,0)</f>
        <v>0</v>
      </c>
      <c r="BB227" s="167">
        <f>IF(AZ227=2,G227,0)</f>
        <v>0</v>
      </c>
      <c r="BC227" s="167">
        <f>IF(AZ227=3,G227,0)</f>
        <v>0</v>
      </c>
      <c r="BD227" s="167">
        <f>IF(AZ227=4,G227,0)</f>
        <v>0</v>
      </c>
      <c r="BE227" s="167">
        <f>IF(AZ227=5,G227,0)</f>
        <v>0</v>
      </c>
      <c r="CA227" s="202">
        <v>1</v>
      </c>
      <c r="CB227" s="202">
        <v>7</v>
      </c>
      <c r="CZ227" s="167">
        <v>0</v>
      </c>
    </row>
    <row r="228" spans="1:104" ht="12.75">
      <c r="A228" s="196">
        <v>87</v>
      </c>
      <c r="B228" s="197" t="s">
        <v>379</v>
      </c>
      <c r="C228" s="198" t="s">
        <v>380</v>
      </c>
      <c r="D228" s="199" t="s">
        <v>120</v>
      </c>
      <c r="E228" s="200">
        <v>9.22</v>
      </c>
      <c r="F228" s="200">
        <v>0</v>
      </c>
      <c r="G228" s="201">
        <f>E228*F228</f>
        <v>0</v>
      </c>
      <c r="O228" s="195">
        <v>2</v>
      </c>
      <c r="AA228" s="167">
        <v>1</v>
      </c>
      <c r="AB228" s="167">
        <v>7</v>
      </c>
      <c r="AC228" s="167">
        <v>7</v>
      </c>
      <c r="AZ228" s="167">
        <v>2</v>
      </c>
      <c r="BA228" s="167">
        <f>IF(AZ228=1,G228,0)</f>
        <v>0</v>
      </c>
      <c r="BB228" s="167">
        <f>IF(AZ228=2,G228,0)</f>
        <v>0</v>
      </c>
      <c r="BC228" s="167">
        <f>IF(AZ228=3,G228,0)</f>
        <v>0</v>
      </c>
      <c r="BD228" s="167">
        <f>IF(AZ228=4,G228,0)</f>
        <v>0</v>
      </c>
      <c r="BE228" s="167">
        <f>IF(AZ228=5,G228,0)</f>
        <v>0</v>
      </c>
      <c r="CA228" s="202">
        <v>1</v>
      </c>
      <c r="CB228" s="202">
        <v>7</v>
      </c>
      <c r="CZ228" s="167">
        <v>2E-05</v>
      </c>
    </row>
    <row r="229" spans="1:15" ht="12.75">
      <c r="A229" s="203"/>
      <c r="B229" s="205"/>
      <c r="C229" s="206" t="s">
        <v>381</v>
      </c>
      <c r="D229" s="207"/>
      <c r="E229" s="208">
        <v>0</v>
      </c>
      <c r="F229" s="209"/>
      <c r="G229" s="210"/>
      <c r="M229" s="204" t="s">
        <v>381</v>
      </c>
      <c r="O229" s="195"/>
    </row>
    <row r="230" spans="1:15" ht="12.75">
      <c r="A230" s="203"/>
      <c r="B230" s="205"/>
      <c r="C230" s="206" t="s">
        <v>382</v>
      </c>
      <c r="D230" s="207"/>
      <c r="E230" s="208">
        <v>5.76</v>
      </c>
      <c r="F230" s="209"/>
      <c r="G230" s="210"/>
      <c r="M230" s="204" t="s">
        <v>382</v>
      </c>
      <c r="O230" s="195"/>
    </row>
    <row r="231" spans="1:15" ht="12.75">
      <c r="A231" s="203"/>
      <c r="B231" s="205"/>
      <c r="C231" s="206" t="s">
        <v>383</v>
      </c>
      <c r="D231" s="207"/>
      <c r="E231" s="208">
        <v>0</v>
      </c>
      <c r="F231" s="209"/>
      <c r="G231" s="210"/>
      <c r="M231" s="204" t="s">
        <v>383</v>
      </c>
      <c r="O231" s="195"/>
    </row>
    <row r="232" spans="1:15" ht="12.75">
      <c r="A232" s="203"/>
      <c r="B232" s="205"/>
      <c r="C232" s="206" t="s">
        <v>384</v>
      </c>
      <c r="D232" s="207"/>
      <c r="E232" s="208">
        <v>1.45</v>
      </c>
      <c r="F232" s="209"/>
      <c r="G232" s="210"/>
      <c r="M232" s="204" t="s">
        <v>384</v>
      </c>
      <c r="O232" s="195"/>
    </row>
    <row r="233" spans="1:15" ht="12.75">
      <c r="A233" s="203"/>
      <c r="B233" s="205"/>
      <c r="C233" s="206" t="s">
        <v>385</v>
      </c>
      <c r="D233" s="207"/>
      <c r="E233" s="208">
        <v>0</v>
      </c>
      <c r="F233" s="209"/>
      <c r="G233" s="210"/>
      <c r="M233" s="204" t="s">
        <v>385</v>
      </c>
      <c r="O233" s="195"/>
    </row>
    <row r="234" spans="1:15" ht="12.75">
      <c r="A234" s="203"/>
      <c r="B234" s="205"/>
      <c r="C234" s="206" t="s">
        <v>386</v>
      </c>
      <c r="D234" s="207"/>
      <c r="E234" s="208">
        <v>1.46</v>
      </c>
      <c r="F234" s="209"/>
      <c r="G234" s="210"/>
      <c r="M234" s="204" t="s">
        <v>386</v>
      </c>
      <c r="O234" s="195"/>
    </row>
    <row r="235" spans="1:15" ht="12.75">
      <c r="A235" s="203"/>
      <c r="B235" s="205"/>
      <c r="C235" s="206" t="s">
        <v>387</v>
      </c>
      <c r="D235" s="207"/>
      <c r="E235" s="208">
        <v>0</v>
      </c>
      <c r="F235" s="209"/>
      <c r="G235" s="210"/>
      <c r="M235" s="204" t="s">
        <v>387</v>
      </c>
      <c r="O235" s="195"/>
    </row>
    <row r="236" spans="1:15" ht="12.75">
      <c r="A236" s="203"/>
      <c r="B236" s="205"/>
      <c r="C236" s="206" t="s">
        <v>388</v>
      </c>
      <c r="D236" s="207"/>
      <c r="E236" s="208">
        <v>0.55</v>
      </c>
      <c r="F236" s="209"/>
      <c r="G236" s="210"/>
      <c r="M236" s="204" t="s">
        <v>388</v>
      </c>
      <c r="O236" s="195"/>
    </row>
    <row r="237" spans="1:104" ht="12.75">
      <c r="A237" s="196">
        <v>88</v>
      </c>
      <c r="B237" s="197" t="s">
        <v>389</v>
      </c>
      <c r="C237" s="198" t="s">
        <v>390</v>
      </c>
      <c r="D237" s="199" t="s">
        <v>85</v>
      </c>
      <c r="E237" s="200">
        <v>1</v>
      </c>
      <c r="F237" s="200">
        <v>0</v>
      </c>
      <c r="G237" s="201">
        <f>E237*F237</f>
        <v>0</v>
      </c>
      <c r="O237" s="195">
        <v>2</v>
      </c>
      <c r="AA237" s="167">
        <v>12</v>
      </c>
      <c r="AB237" s="167">
        <v>0</v>
      </c>
      <c r="AC237" s="167">
        <v>103</v>
      </c>
      <c r="AZ237" s="167">
        <v>2</v>
      </c>
      <c r="BA237" s="167">
        <f>IF(AZ237=1,G237,0)</f>
        <v>0</v>
      </c>
      <c r="BB237" s="167">
        <f>IF(AZ237=2,G237,0)</f>
        <v>0</v>
      </c>
      <c r="BC237" s="167">
        <f>IF(AZ237=3,G237,0)</f>
        <v>0</v>
      </c>
      <c r="BD237" s="167">
        <f>IF(AZ237=4,G237,0)</f>
        <v>0</v>
      </c>
      <c r="BE237" s="167">
        <f>IF(AZ237=5,G237,0)</f>
        <v>0</v>
      </c>
      <c r="CA237" s="202">
        <v>12</v>
      </c>
      <c r="CB237" s="202">
        <v>0</v>
      </c>
      <c r="CZ237" s="167">
        <v>0</v>
      </c>
    </row>
    <row r="238" spans="1:104" ht="22.5">
      <c r="A238" s="196">
        <v>89</v>
      </c>
      <c r="B238" s="197" t="s">
        <v>391</v>
      </c>
      <c r="C238" s="198" t="s">
        <v>392</v>
      </c>
      <c r="D238" s="199" t="s">
        <v>85</v>
      </c>
      <c r="E238" s="200">
        <v>3</v>
      </c>
      <c r="F238" s="200">
        <v>0</v>
      </c>
      <c r="G238" s="201">
        <f>E238*F238</f>
        <v>0</v>
      </c>
      <c r="O238" s="195">
        <v>2</v>
      </c>
      <c r="AA238" s="167">
        <v>12</v>
      </c>
      <c r="AB238" s="167">
        <v>0</v>
      </c>
      <c r="AC238" s="167">
        <v>104</v>
      </c>
      <c r="AZ238" s="167">
        <v>2</v>
      </c>
      <c r="BA238" s="167">
        <f>IF(AZ238=1,G238,0)</f>
        <v>0</v>
      </c>
      <c r="BB238" s="167">
        <f>IF(AZ238=2,G238,0)</f>
        <v>0</v>
      </c>
      <c r="BC238" s="167">
        <f>IF(AZ238=3,G238,0)</f>
        <v>0</v>
      </c>
      <c r="BD238" s="167">
        <f>IF(AZ238=4,G238,0)</f>
        <v>0</v>
      </c>
      <c r="BE238" s="167">
        <f>IF(AZ238=5,G238,0)</f>
        <v>0</v>
      </c>
      <c r="CA238" s="202">
        <v>12</v>
      </c>
      <c r="CB238" s="202">
        <v>0</v>
      </c>
      <c r="CZ238" s="167">
        <v>0</v>
      </c>
    </row>
    <row r="239" spans="1:104" ht="12.75">
      <c r="A239" s="196">
        <v>90</v>
      </c>
      <c r="B239" s="197" t="s">
        <v>393</v>
      </c>
      <c r="C239" s="198" t="s">
        <v>394</v>
      </c>
      <c r="D239" s="199" t="s">
        <v>85</v>
      </c>
      <c r="E239" s="200">
        <v>1</v>
      </c>
      <c r="F239" s="200">
        <v>0</v>
      </c>
      <c r="G239" s="201">
        <f>E239*F239</f>
        <v>0</v>
      </c>
      <c r="O239" s="195">
        <v>2</v>
      </c>
      <c r="AA239" s="167">
        <v>12</v>
      </c>
      <c r="AB239" s="167">
        <v>0</v>
      </c>
      <c r="AC239" s="167">
        <v>105</v>
      </c>
      <c r="AZ239" s="167">
        <v>2</v>
      </c>
      <c r="BA239" s="167">
        <f>IF(AZ239=1,G239,0)</f>
        <v>0</v>
      </c>
      <c r="BB239" s="167">
        <f>IF(AZ239=2,G239,0)</f>
        <v>0</v>
      </c>
      <c r="BC239" s="167">
        <f>IF(AZ239=3,G239,0)</f>
        <v>0</v>
      </c>
      <c r="BD239" s="167">
        <f>IF(AZ239=4,G239,0)</f>
        <v>0</v>
      </c>
      <c r="BE239" s="167">
        <f>IF(AZ239=5,G239,0)</f>
        <v>0</v>
      </c>
      <c r="CA239" s="202">
        <v>12</v>
      </c>
      <c r="CB239" s="202">
        <v>0</v>
      </c>
      <c r="CZ239" s="167">
        <v>0</v>
      </c>
    </row>
    <row r="240" spans="1:104" ht="22.5">
      <c r="A240" s="196">
        <v>91</v>
      </c>
      <c r="B240" s="197" t="s">
        <v>395</v>
      </c>
      <c r="C240" s="198" t="s">
        <v>396</v>
      </c>
      <c r="D240" s="199" t="s">
        <v>85</v>
      </c>
      <c r="E240" s="200">
        <v>3</v>
      </c>
      <c r="F240" s="200">
        <v>0</v>
      </c>
      <c r="G240" s="201">
        <f>E240*F240</f>
        <v>0</v>
      </c>
      <c r="O240" s="195">
        <v>2</v>
      </c>
      <c r="AA240" s="167">
        <v>12</v>
      </c>
      <c r="AB240" s="167">
        <v>0</v>
      </c>
      <c r="AC240" s="167">
        <v>106</v>
      </c>
      <c r="AZ240" s="167">
        <v>2</v>
      </c>
      <c r="BA240" s="167">
        <f>IF(AZ240=1,G240,0)</f>
        <v>0</v>
      </c>
      <c r="BB240" s="167">
        <f>IF(AZ240=2,G240,0)</f>
        <v>0</v>
      </c>
      <c r="BC240" s="167">
        <f>IF(AZ240=3,G240,0)</f>
        <v>0</v>
      </c>
      <c r="BD240" s="167">
        <f>IF(AZ240=4,G240,0)</f>
        <v>0</v>
      </c>
      <c r="BE240" s="167">
        <f>IF(AZ240=5,G240,0)</f>
        <v>0</v>
      </c>
      <c r="CA240" s="202">
        <v>12</v>
      </c>
      <c r="CB240" s="202">
        <v>0</v>
      </c>
      <c r="CZ240" s="167">
        <v>0</v>
      </c>
    </row>
    <row r="241" spans="1:104" ht="22.5">
      <c r="A241" s="196">
        <v>92</v>
      </c>
      <c r="B241" s="197" t="s">
        <v>397</v>
      </c>
      <c r="C241" s="198" t="s">
        <v>398</v>
      </c>
      <c r="D241" s="199" t="s">
        <v>85</v>
      </c>
      <c r="E241" s="200">
        <v>3</v>
      </c>
      <c r="F241" s="200">
        <v>0</v>
      </c>
      <c r="G241" s="201">
        <f>E241*F241</f>
        <v>0</v>
      </c>
      <c r="O241" s="195">
        <v>2</v>
      </c>
      <c r="AA241" s="167">
        <v>12</v>
      </c>
      <c r="AB241" s="167">
        <v>0</v>
      </c>
      <c r="AC241" s="167">
        <v>107</v>
      </c>
      <c r="AZ241" s="167">
        <v>2</v>
      </c>
      <c r="BA241" s="167">
        <f>IF(AZ241=1,G241,0)</f>
        <v>0</v>
      </c>
      <c r="BB241" s="167">
        <f>IF(AZ241=2,G241,0)</f>
        <v>0</v>
      </c>
      <c r="BC241" s="167">
        <f>IF(AZ241=3,G241,0)</f>
        <v>0</v>
      </c>
      <c r="BD241" s="167">
        <f>IF(AZ241=4,G241,0)</f>
        <v>0</v>
      </c>
      <c r="BE241" s="167">
        <f>IF(AZ241=5,G241,0)</f>
        <v>0</v>
      </c>
      <c r="CA241" s="202">
        <v>12</v>
      </c>
      <c r="CB241" s="202">
        <v>0</v>
      </c>
      <c r="CZ241" s="167">
        <v>0</v>
      </c>
    </row>
    <row r="242" spans="1:104" ht="12.75">
      <c r="A242" s="196">
        <v>93</v>
      </c>
      <c r="B242" s="197" t="s">
        <v>399</v>
      </c>
      <c r="C242" s="198" t="s">
        <v>400</v>
      </c>
      <c r="D242" s="199" t="s">
        <v>85</v>
      </c>
      <c r="E242" s="200">
        <v>1</v>
      </c>
      <c r="F242" s="200">
        <v>0</v>
      </c>
      <c r="G242" s="201">
        <f>E242*F242</f>
        <v>0</v>
      </c>
      <c r="O242" s="195">
        <v>2</v>
      </c>
      <c r="AA242" s="167">
        <v>12</v>
      </c>
      <c r="AB242" s="167">
        <v>0</v>
      </c>
      <c r="AC242" s="167">
        <v>111</v>
      </c>
      <c r="AZ242" s="167">
        <v>2</v>
      </c>
      <c r="BA242" s="167">
        <f>IF(AZ242=1,G242,0)</f>
        <v>0</v>
      </c>
      <c r="BB242" s="167">
        <f>IF(AZ242=2,G242,0)</f>
        <v>0</v>
      </c>
      <c r="BC242" s="167">
        <f>IF(AZ242=3,G242,0)</f>
        <v>0</v>
      </c>
      <c r="BD242" s="167">
        <f>IF(AZ242=4,G242,0)</f>
        <v>0</v>
      </c>
      <c r="BE242" s="167">
        <f>IF(AZ242=5,G242,0)</f>
        <v>0</v>
      </c>
      <c r="CA242" s="202">
        <v>12</v>
      </c>
      <c r="CB242" s="202">
        <v>0</v>
      </c>
      <c r="CZ242" s="167">
        <v>0</v>
      </c>
    </row>
    <row r="243" spans="1:104" ht="22.5">
      <c r="A243" s="196">
        <v>94</v>
      </c>
      <c r="B243" s="197" t="s">
        <v>401</v>
      </c>
      <c r="C243" s="198" t="s">
        <v>402</v>
      </c>
      <c r="D243" s="199" t="s">
        <v>85</v>
      </c>
      <c r="E243" s="200">
        <v>1</v>
      </c>
      <c r="F243" s="200">
        <v>0</v>
      </c>
      <c r="G243" s="201">
        <f>E243*F243</f>
        <v>0</v>
      </c>
      <c r="O243" s="195">
        <v>2</v>
      </c>
      <c r="AA243" s="167">
        <v>12</v>
      </c>
      <c r="AB243" s="167">
        <v>0</v>
      </c>
      <c r="AC243" s="167">
        <v>147</v>
      </c>
      <c r="AZ243" s="167">
        <v>2</v>
      </c>
      <c r="BA243" s="167">
        <f>IF(AZ243=1,G243,0)</f>
        <v>0</v>
      </c>
      <c r="BB243" s="167">
        <f>IF(AZ243=2,G243,0)</f>
        <v>0</v>
      </c>
      <c r="BC243" s="167">
        <f>IF(AZ243=3,G243,0)</f>
        <v>0</v>
      </c>
      <c r="BD243" s="167">
        <f>IF(AZ243=4,G243,0)</f>
        <v>0</v>
      </c>
      <c r="BE243" s="167">
        <f>IF(AZ243=5,G243,0)</f>
        <v>0</v>
      </c>
      <c r="CA243" s="202">
        <v>12</v>
      </c>
      <c r="CB243" s="202">
        <v>0</v>
      </c>
      <c r="CZ243" s="167">
        <v>0</v>
      </c>
    </row>
    <row r="244" spans="1:104" ht="12.75">
      <c r="A244" s="196">
        <v>95</v>
      </c>
      <c r="B244" s="197" t="s">
        <v>403</v>
      </c>
      <c r="C244" s="198" t="s">
        <v>404</v>
      </c>
      <c r="D244" s="199" t="s">
        <v>85</v>
      </c>
      <c r="E244" s="200">
        <v>7</v>
      </c>
      <c r="F244" s="200">
        <v>0</v>
      </c>
      <c r="G244" s="201">
        <f>E244*F244</f>
        <v>0</v>
      </c>
      <c r="O244" s="195">
        <v>2</v>
      </c>
      <c r="AA244" s="167">
        <v>3</v>
      </c>
      <c r="AB244" s="167">
        <v>0</v>
      </c>
      <c r="AC244" s="167">
        <v>54914592</v>
      </c>
      <c r="AZ244" s="167">
        <v>2</v>
      </c>
      <c r="BA244" s="167">
        <f>IF(AZ244=1,G244,0)</f>
        <v>0</v>
      </c>
      <c r="BB244" s="167">
        <f>IF(AZ244=2,G244,0)</f>
        <v>0</v>
      </c>
      <c r="BC244" s="167">
        <f>IF(AZ244=3,G244,0)</f>
        <v>0</v>
      </c>
      <c r="BD244" s="167">
        <f>IF(AZ244=4,G244,0)</f>
        <v>0</v>
      </c>
      <c r="BE244" s="167">
        <f>IF(AZ244=5,G244,0)</f>
        <v>0</v>
      </c>
      <c r="CA244" s="202">
        <v>3</v>
      </c>
      <c r="CB244" s="202">
        <v>0</v>
      </c>
      <c r="CZ244" s="167">
        <v>0.00075</v>
      </c>
    </row>
    <row r="245" spans="1:104" ht="12.75">
      <c r="A245" s="196">
        <v>96</v>
      </c>
      <c r="B245" s="197" t="s">
        <v>405</v>
      </c>
      <c r="C245" s="198" t="s">
        <v>406</v>
      </c>
      <c r="D245" s="199" t="s">
        <v>85</v>
      </c>
      <c r="E245" s="200">
        <v>1</v>
      </c>
      <c r="F245" s="200">
        <v>0</v>
      </c>
      <c r="G245" s="201">
        <f>E245*F245</f>
        <v>0</v>
      </c>
      <c r="O245" s="195">
        <v>2</v>
      </c>
      <c r="AA245" s="167">
        <v>3</v>
      </c>
      <c r="AB245" s="167">
        <v>0</v>
      </c>
      <c r="AC245" s="167">
        <v>54914594</v>
      </c>
      <c r="AZ245" s="167">
        <v>2</v>
      </c>
      <c r="BA245" s="167">
        <f>IF(AZ245=1,G245,0)</f>
        <v>0</v>
      </c>
      <c r="BB245" s="167">
        <f>IF(AZ245=2,G245,0)</f>
        <v>0</v>
      </c>
      <c r="BC245" s="167">
        <f>IF(AZ245=3,G245,0)</f>
        <v>0</v>
      </c>
      <c r="BD245" s="167">
        <f>IF(AZ245=4,G245,0)</f>
        <v>0</v>
      </c>
      <c r="BE245" s="167">
        <f>IF(AZ245=5,G245,0)</f>
        <v>0</v>
      </c>
      <c r="CA245" s="202">
        <v>3</v>
      </c>
      <c r="CB245" s="202">
        <v>0</v>
      </c>
      <c r="CZ245" s="167">
        <v>0.00075</v>
      </c>
    </row>
    <row r="246" spans="1:104" ht="12.75">
      <c r="A246" s="196">
        <v>97</v>
      </c>
      <c r="B246" s="197" t="s">
        <v>407</v>
      </c>
      <c r="C246" s="198" t="s">
        <v>408</v>
      </c>
      <c r="D246" s="199" t="s">
        <v>85</v>
      </c>
      <c r="E246" s="200">
        <v>1</v>
      </c>
      <c r="F246" s="200">
        <v>0</v>
      </c>
      <c r="G246" s="201">
        <f>E246*F246</f>
        <v>0</v>
      </c>
      <c r="O246" s="195">
        <v>2</v>
      </c>
      <c r="AA246" s="167">
        <v>3</v>
      </c>
      <c r="AB246" s="167">
        <v>7</v>
      </c>
      <c r="AC246" s="167">
        <v>54914620</v>
      </c>
      <c r="AZ246" s="167">
        <v>2</v>
      </c>
      <c r="BA246" s="167">
        <f>IF(AZ246=1,G246,0)</f>
        <v>0</v>
      </c>
      <c r="BB246" s="167">
        <f>IF(AZ246=2,G246,0)</f>
        <v>0</v>
      </c>
      <c r="BC246" s="167">
        <f>IF(AZ246=3,G246,0)</f>
        <v>0</v>
      </c>
      <c r="BD246" s="167">
        <f>IF(AZ246=4,G246,0)</f>
        <v>0</v>
      </c>
      <c r="BE246" s="167">
        <f>IF(AZ246=5,G246,0)</f>
        <v>0</v>
      </c>
      <c r="CA246" s="202">
        <v>3</v>
      </c>
      <c r="CB246" s="202">
        <v>7</v>
      </c>
      <c r="CZ246" s="167">
        <v>0.0008</v>
      </c>
    </row>
    <row r="247" spans="1:104" ht="12.75">
      <c r="A247" s="196">
        <v>98</v>
      </c>
      <c r="B247" s="197" t="s">
        <v>409</v>
      </c>
      <c r="C247" s="198" t="s">
        <v>410</v>
      </c>
      <c r="D247" s="199" t="s">
        <v>85</v>
      </c>
      <c r="E247" s="200">
        <v>3</v>
      </c>
      <c r="F247" s="200">
        <v>0</v>
      </c>
      <c r="G247" s="201">
        <f>E247*F247</f>
        <v>0</v>
      </c>
      <c r="O247" s="195">
        <v>2</v>
      </c>
      <c r="AA247" s="167">
        <v>3</v>
      </c>
      <c r="AB247" s="167">
        <v>7</v>
      </c>
      <c r="AC247" s="167">
        <v>54917015</v>
      </c>
      <c r="AZ247" s="167">
        <v>2</v>
      </c>
      <c r="BA247" s="167">
        <f>IF(AZ247=1,G247,0)</f>
        <v>0</v>
      </c>
      <c r="BB247" s="167">
        <f>IF(AZ247=2,G247,0)</f>
        <v>0</v>
      </c>
      <c r="BC247" s="167">
        <f>IF(AZ247=3,G247,0)</f>
        <v>0</v>
      </c>
      <c r="BD247" s="167">
        <f>IF(AZ247=4,G247,0)</f>
        <v>0</v>
      </c>
      <c r="BE247" s="167">
        <f>IF(AZ247=5,G247,0)</f>
        <v>0</v>
      </c>
      <c r="CA247" s="202">
        <v>3</v>
      </c>
      <c r="CB247" s="202">
        <v>7</v>
      </c>
      <c r="CZ247" s="167">
        <v>0.00307</v>
      </c>
    </row>
    <row r="248" spans="1:104" ht="12.75">
      <c r="A248" s="196">
        <v>99</v>
      </c>
      <c r="B248" s="197" t="s">
        <v>411</v>
      </c>
      <c r="C248" s="198" t="s">
        <v>412</v>
      </c>
      <c r="D248" s="199" t="s">
        <v>85</v>
      </c>
      <c r="E248" s="200">
        <v>9</v>
      </c>
      <c r="F248" s="200">
        <v>0</v>
      </c>
      <c r="G248" s="201">
        <f>E248*F248</f>
        <v>0</v>
      </c>
      <c r="O248" s="195">
        <v>2</v>
      </c>
      <c r="AA248" s="167">
        <v>3</v>
      </c>
      <c r="AB248" s="167">
        <v>0</v>
      </c>
      <c r="AC248" s="167">
        <v>54926043</v>
      </c>
      <c r="AZ248" s="167">
        <v>2</v>
      </c>
      <c r="BA248" s="167">
        <f>IF(AZ248=1,G248,0)</f>
        <v>0</v>
      </c>
      <c r="BB248" s="167">
        <f>IF(AZ248=2,G248,0)</f>
        <v>0</v>
      </c>
      <c r="BC248" s="167">
        <f>IF(AZ248=3,G248,0)</f>
        <v>0</v>
      </c>
      <c r="BD248" s="167">
        <f>IF(AZ248=4,G248,0)</f>
        <v>0</v>
      </c>
      <c r="BE248" s="167">
        <f>IF(AZ248=5,G248,0)</f>
        <v>0</v>
      </c>
      <c r="CA248" s="202">
        <v>3</v>
      </c>
      <c r="CB248" s="202">
        <v>0</v>
      </c>
      <c r="CZ248" s="167">
        <v>0.00045</v>
      </c>
    </row>
    <row r="249" spans="1:104" ht="12.75">
      <c r="A249" s="196">
        <v>100</v>
      </c>
      <c r="B249" s="197" t="s">
        <v>413</v>
      </c>
      <c r="C249" s="198" t="s">
        <v>414</v>
      </c>
      <c r="D249" s="199" t="s">
        <v>120</v>
      </c>
      <c r="E249" s="200">
        <v>10.142</v>
      </c>
      <c r="F249" s="200">
        <v>0</v>
      </c>
      <c r="G249" s="201">
        <f>E249*F249</f>
        <v>0</v>
      </c>
      <c r="O249" s="195">
        <v>2</v>
      </c>
      <c r="AA249" s="167">
        <v>3</v>
      </c>
      <c r="AB249" s="167">
        <v>0</v>
      </c>
      <c r="AC249" s="167">
        <v>60775504</v>
      </c>
      <c r="AZ249" s="167">
        <v>2</v>
      </c>
      <c r="BA249" s="167">
        <f>IF(AZ249=1,G249,0)</f>
        <v>0</v>
      </c>
      <c r="BB249" s="167">
        <f>IF(AZ249=2,G249,0)</f>
        <v>0</v>
      </c>
      <c r="BC249" s="167">
        <f>IF(AZ249=3,G249,0)</f>
        <v>0</v>
      </c>
      <c r="BD249" s="167">
        <f>IF(AZ249=4,G249,0)</f>
        <v>0</v>
      </c>
      <c r="BE249" s="167">
        <f>IF(AZ249=5,G249,0)</f>
        <v>0</v>
      </c>
      <c r="CA249" s="202">
        <v>3</v>
      </c>
      <c r="CB249" s="202">
        <v>0</v>
      </c>
      <c r="CZ249" s="167">
        <v>0.00455</v>
      </c>
    </row>
    <row r="250" spans="1:15" ht="12.75">
      <c r="A250" s="203"/>
      <c r="B250" s="205"/>
      <c r="C250" s="206" t="s">
        <v>415</v>
      </c>
      <c r="D250" s="207"/>
      <c r="E250" s="208">
        <v>10.142</v>
      </c>
      <c r="F250" s="209"/>
      <c r="G250" s="210"/>
      <c r="M250" s="204" t="s">
        <v>415</v>
      </c>
      <c r="O250" s="195"/>
    </row>
    <row r="251" spans="1:104" ht="12.75">
      <c r="A251" s="196">
        <v>101</v>
      </c>
      <c r="B251" s="197" t="s">
        <v>416</v>
      </c>
      <c r="C251" s="198" t="s">
        <v>417</v>
      </c>
      <c r="D251" s="199" t="s">
        <v>85</v>
      </c>
      <c r="E251" s="200">
        <v>7</v>
      </c>
      <c r="F251" s="200">
        <v>0</v>
      </c>
      <c r="G251" s="201">
        <f>E251*F251</f>
        <v>0</v>
      </c>
      <c r="O251" s="195">
        <v>2</v>
      </c>
      <c r="AA251" s="167">
        <v>3</v>
      </c>
      <c r="AB251" s="167">
        <v>0</v>
      </c>
      <c r="AC251" s="167" t="s">
        <v>416</v>
      </c>
      <c r="AZ251" s="167">
        <v>2</v>
      </c>
      <c r="BA251" s="167">
        <f>IF(AZ251=1,G251,0)</f>
        <v>0</v>
      </c>
      <c r="BB251" s="167">
        <f>IF(AZ251=2,G251,0)</f>
        <v>0</v>
      </c>
      <c r="BC251" s="167">
        <f>IF(AZ251=3,G251,0)</f>
        <v>0</v>
      </c>
      <c r="BD251" s="167">
        <f>IF(AZ251=4,G251,0)</f>
        <v>0</v>
      </c>
      <c r="BE251" s="167">
        <f>IF(AZ251=5,G251,0)</f>
        <v>0</v>
      </c>
      <c r="CA251" s="202">
        <v>3</v>
      </c>
      <c r="CB251" s="202">
        <v>0</v>
      </c>
      <c r="CZ251" s="167">
        <v>2E-05</v>
      </c>
    </row>
    <row r="252" spans="1:104" ht="12.75">
      <c r="A252" s="196">
        <v>102</v>
      </c>
      <c r="B252" s="197" t="s">
        <v>418</v>
      </c>
      <c r="C252" s="198" t="s">
        <v>419</v>
      </c>
      <c r="D252" s="199" t="s">
        <v>85</v>
      </c>
      <c r="E252" s="200">
        <v>3</v>
      </c>
      <c r="F252" s="200">
        <v>0</v>
      </c>
      <c r="G252" s="201">
        <f>E252*F252</f>
        <v>0</v>
      </c>
      <c r="O252" s="195">
        <v>2</v>
      </c>
      <c r="AA252" s="167">
        <v>3</v>
      </c>
      <c r="AB252" s="167">
        <v>0</v>
      </c>
      <c r="AC252" s="167">
        <v>61161717</v>
      </c>
      <c r="AZ252" s="167">
        <v>2</v>
      </c>
      <c r="BA252" s="167">
        <f>IF(AZ252=1,G252,0)</f>
        <v>0</v>
      </c>
      <c r="BB252" s="167">
        <f>IF(AZ252=2,G252,0)</f>
        <v>0</v>
      </c>
      <c r="BC252" s="167">
        <f>IF(AZ252=3,G252,0)</f>
        <v>0</v>
      </c>
      <c r="BD252" s="167">
        <f>IF(AZ252=4,G252,0)</f>
        <v>0</v>
      </c>
      <c r="BE252" s="167">
        <f>IF(AZ252=5,G252,0)</f>
        <v>0</v>
      </c>
      <c r="CA252" s="202">
        <v>3</v>
      </c>
      <c r="CB252" s="202">
        <v>0</v>
      </c>
      <c r="CZ252" s="167">
        <v>0.018</v>
      </c>
    </row>
    <row r="253" spans="1:104" ht="12.75">
      <c r="A253" s="196">
        <v>103</v>
      </c>
      <c r="B253" s="197" t="s">
        <v>420</v>
      </c>
      <c r="C253" s="198" t="s">
        <v>421</v>
      </c>
      <c r="D253" s="199" t="s">
        <v>85</v>
      </c>
      <c r="E253" s="200">
        <v>2</v>
      </c>
      <c r="F253" s="200">
        <v>0</v>
      </c>
      <c r="G253" s="201">
        <f>E253*F253</f>
        <v>0</v>
      </c>
      <c r="O253" s="195">
        <v>2</v>
      </c>
      <c r="AA253" s="167">
        <v>3</v>
      </c>
      <c r="AB253" s="167">
        <v>0</v>
      </c>
      <c r="AC253" s="167">
        <v>61161721</v>
      </c>
      <c r="AZ253" s="167">
        <v>2</v>
      </c>
      <c r="BA253" s="167">
        <f>IF(AZ253=1,G253,0)</f>
        <v>0</v>
      </c>
      <c r="BB253" s="167">
        <f>IF(AZ253=2,G253,0)</f>
        <v>0</v>
      </c>
      <c r="BC253" s="167">
        <f>IF(AZ253=3,G253,0)</f>
        <v>0</v>
      </c>
      <c r="BD253" s="167">
        <f>IF(AZ253=4,G253,0)</f>
        <v>0</v>
      </c>
      <c r="BE253" s="167">
        <f>IF(AZ253=5,G253,0)</f>
        <v>0</v>
      </c>
      <c r="CA253" s="202">
        <v>3</v>
      </c>
      <c r="CB253" s="202">
        <v>0</v>
      </c>
      <c r="CZ253" s="167">
        <v>0.02</v>
      </c>
    </row>
    <row r="254" spans="1:104" ht="12.75">
      <c r="A254" s="196">
        <v>104</v>
      </c>
      <c r="B254" s="197" t="s">
        <v>422</v>
      </c>
      <c r="C254" s="198" t="s">
        <v>423</v>
      </c>
      <c r="D254" s="199" t="s">
        <v>85</v>
      </c>
      <c r="E254" s="200">
        <v>1</v>
      </c>
      <c r="F254" s="200">
        <v>0</v>
      </c>
      <c r="G254" s="201">
        <f>E254*F254</f>
        <v>0</v>
      </c>
      <c r="O254" s="195">
        <v>2</v>
      </c>
      <c r="AA254" s="167">
        <v>3</v>
      </c>
      <c r="AB254" s="167">
        <v>0</v>
      </c>
      <c r="AC254" s="167">
        <v>61161725</v>
      </c>
      <c r="AZ254" s="167">
        <v>2</v>
      </c>
      <c r="BA254" s="167">
        <f>IF(AZ254=1,G254,0)</f>
        <v>0</v>
      </c>
      <c r="BB254" s="167">
        <f>IF(AZ254=2,G254,0)</f>
        <v>0</v>
      </c>
      <c r="BC254" s="167">
        <f>IF(AZ254=3,G254,0)</f>
        <v>0</v>
      </c>
      <c r="BD254" s="167">
        <f>IF(AZ254=4,G254,0)</f>
        <v>0</v>
      </c>
      <c r="BE254" s="167">
        <f>IF(AZ254=5,G254,0)</f>
        <v>0</v>
      </c>
      <c r="CA254" s="202">
        <v>3</v>
      </c>
      <c r="CB254" s="202">
        <v>0</v>
      </c>
      <c r="CZ254" s="167">
        <v>0.022</v>
      </c>
    </row>
    <row r="255" spans="1:104" ht="22.5">
      <c r="A255" s="196">
        <v>105</v>
      </c>
      <c r="B255" s="197" t="s">
        <v>424</v>
      </c>
      <c r="C255" s="198" t="s">
        <v>425</v>
      </c>
      <c r="D255" s="199" t="s">
        <v>85</v>
      </c>
      <c r="E255" s="200">
        <v>3</v>
      </c>
      <c r="F255" s="200">
        <v>0</v>
      </c>
      <c r="G255" s="201">
        <f>E255*F255</f>
        <v>0</v>
      </c>
      <c r="O255" s="195">
        <v>2</v>
      </c>
      <c r="AA255" s="167">
        <v>3</v>
      </c>
      <c r="AB255" s="167">
        <v>7</v>
      </c>
      <c r="AC255" s="167">
        <v>61165612</v>
      </c>
      <c r="AZ255" s="167">
        <v>2</v>
      </c>
      <c r="BA255" s="167">
        <f>IF(AZ255=1,G255,0)</f>
        <v>0</v>
      </c>
      <c r="BB255" s="167">
        <f>IF(AZ255=2,G255,0)</f>
        <v>0</v>
      </c>
      <c r="BC255" s="167">
        <f>IF(AZ255=3,G255,0)</f>
        <v>0</v>
      </c>
      <c r="BD255" s="167">
        <f>IF(AZ255=4,G255,0)</f>
        <v>0</v>
      </c>
      <c r="BE255" s="167">
        <f>IF(AZ255=5,G255,0)</f>
        <v>0</v>
      </c>
      <c r="CA255" s="202">
        <v>3</v>
      </c>
      <c r="CB255" s="202">
        <v>7</v>
      </c>
      <c r="CZ255" s="167">
        <v>0.027</v>
      </c>
    </row>
    <row r="256" spans="1:104" ht="12.75">
      <c r="A256" s="196">
        <v>106</v>
      </c>
      <c r="B256" s="197" t="s">
        <v>426</v>
      </c>
      <c r="C256" s="198" t="s">
        <v>427</v>
      </c>
      <c r="D256" s="199" t="s">
        <v>62</v>
      </c>
      <c r="E256" s="200"/>
      <c r="F256" s="200">
        <v>0</v>
      </c>
      <c r="G256" s="201">
        <f>E256*F256</f>
        <v>0</v>
      </c>
      <c r="O256" s="195">
        <v>2</v>
      </c>
      <c r="AA256" s="167">
        <v>7</v>
      </c>
      <c r="AB256" s="167">
        <v>1002</v>
      </c>
      <c r="AC256" s="167">
        <v>5</v>
      </c>
      <c r="AZ256" s="167">
        <v>2</v>
      </c>
      <c r="BA256" s="167">
        <f>IF(AZ256=1,G256,0)</f>
        <v>0</v>
      </c>
      <c r="BB256" s="167">
        <f>IF(AZ256=2,G256,0)</f>
        <v>0</v>
      </c>
      <c r="BC256" s="167">
        <f>IF(AZ256=3,G256,0)</f>
        <v>0</v>
      </c>
      <c r="BD256" s="167">
        <f>IF(AZ256=4,G256,0)</f>
        <v>0</v>
      </c>
      <c r="BE256" s="167">
        <f>IF(AZ256=5,G256,0)</f>
        <v>0</v>
      </c>
      <c r="CA256" s="202">
        <v>7</v>
      </c>
      <c r="CB256" s="202">
        <v>1002</v>
      </c>
      <c r="CZ256" s="167">
        <v>0</v>
      </c>
    </row>
    <row r="257" spans="1:57" ht="12.75">
      <c r="A257" s="211"/>
      <c r="B257" s="212" t="s">
        <v>75</v>
      </c>
      <c r="C257" s="213" t="str">
        <f>CONCATENATE(B215," ",C215)</f>
        <v>766 Konstrukce truhlářské</v>
      </c>
      <c r="D257" s="214"/>
      <c r="E257" s="215"/>
      <c r="F257" s="216"/>
      <c r="G257" s="217">
        <f>SUM(G215:G256)</f>
        <v>0</v>
      </c>
      <c r="O257" s="195">
        <v>4</v>
      </c>
      <c r="BA257" s="218">
        <f>SUM(BA215:BA256)</f>
        <v>0</v>
      </c>
      <c r="BB257" s="218">
        <f>SUM(BB215:BB256)</f>
        <v>0</v>
      </c>
      <c r="BC257" s="218">
        <f>SUM(BC215:BC256)</f>
        <v>0</v>
      </c>
      <c r="BD257" s="218">
        <f>SUM(BD215:BD256)</f>
        <v>0</v>
      </c>
      <c r="BE257" s="218">
        <f>SUM(BE215:BE256)</f>
        <v>0</v>
      </c>
    </row>
    <row r="258" spans="1:15" ht="12.75">
      <c r="A258" s="188" t="s">
        <v>73</v>
      </c>
      <c r="B258" s="189" t="s">
        <v>428</v>
      </c>
      <c r="C258" s="190" t="s">
        <v>429</v>
      </c>
      <c r="D258" s="191"/>
      <c r="E258" s="192"/>
      <c r="F258" s="192"/>
      <c r="G258" s="193"/>
      <c r="H258" s="194"/>
      <c r="I258" s="194"/>
      <c r="O258" s="195">
        <v>1</v>
      </c>
    </row>
    <row r="259" spans="1:104" ht="12.75">
      <c r="A259" s="196">
        <v>107</v>
      </c>
      <c r="B259" s="197" t="s">
        <v>430</v>
      </c>
      <c r="C259" s="198" t="s">
        <v>431</v>
      </c>
      <c r="D259" s="199" t="s">
        <v>95</v>
      </c>
      <c r="E259" s="200">
        <v>2.3512</v>
      </c>
      <c r="F259" s="200">
        <v>0</v>
      </c>
      <c r="G259" s="201">
        <f>E259*F259</f>
        <v>0</v>
      </c>
      <c r="O259" s="195">
        <v>2</v>
      </c>
      <c r="AA259" s="167">
        <v>1</v>
      </c>
      <c r="AB259" s="167">
        <v>7</v>
      </c>
      <c r="AC259" s="167">
        <v>7</v>
      </c>
      <c r="AZ259" s="167">
        <v>2</v>
      </c>
      <c r="BA259" s="167">
        <f>IF(AZ259=1,G259,0)</f>
        <v>0</v>
      </c>
      <c r="BB259" s="167">
        <f>IF(AZ259=2,G259,0)</f>
        <v>0</v>
      </c>
      <c r="BC259" s="167">
        <f>IF(AZ259=3,G259,0)</f>
        <v>0</v>
      </c>
      <c r="BD259" s="167">
        <f>IF(AZ259=4,G259,0)</f>
        <v>0</v>
      </c>
      <c r="BE259" s="167">
        <f>IF(AZ259=5,G259,0)</f>
        <v>0</v>
      </c>
      <c r="CA259" s="202">
        <v>1</v>
      </c>
      <c r="CB259" s="202">
        <v>7</v>
      </c>
      <c r="CZ259" s="167">
        <v>0</v>
      </c>
    </row>
    <row r="260" spans="1:15" ht="12.75">
      <c r="A260" s="203"/>
      <c r="B260" s="205"/>
      <c r="C260" s="206" t="s">
        <v>432</v>
      </c>
      <c r="D260" s="207"/>
      <c r="E260" s="208">
        <v>0</v>
      </c>
      <c r="F260" s="209"/>
      <c r="G260" s="210"/>
      <c r="M260" s="204" t="s">
        <v>432</v>
      </c>
      <c r="O260" s="195"/>
    </row>
    <row r="261" spans="1:15" ht="12.75">
      <c r="A261" s="203"/>
      <c r="B261" s="205"/>
      <c r="C261" s="206" t="s">
        <v>433</v>
      </c>
      <c r="D261" s="207"/>
      <c r="E261" s="208">
        <v>2.3512</v>
      </c>
      <c r="F261" s="209"/>
      <c r="G261" s="210"/>
      <c r="M261" s="204" t="s">
        <v>433</v>
      </c>
      <c r="O261" s="195"/>
    </row>
    <row r="262" spans="1:104" ht="22.5">
      <c r="A262" s="196">
        <v>108</v>
      </c>
      <c r="B262" s="197" t="s">
        <v>434</v>
      </c>
      <c r="C262" s="198" t="s">
        <v>435</v>
      </c>
      <c r="D262" s="199" t="s">
        <v>337</v>
      </c>
      <c r="E262" s="200">
        <v>2</v>
      </c>
      <c r="F262" s="200">
        <v>0</v>
      </c>
      <c r="G262" s="201">
        <f>E262*F262</f>
        <v>0</v>
      </c>
      <c r="O262" s="195">
        <v>2</v>
      </c>
      <c r="AA262" s="167">
        <v>12</v>
      </c>
      <c r="AB262" s="167">
        <v>0</v>
      </c>
      <c r="AC262" s="167">
        <v>115</v>
      </c>
      <c r="AZ262" s="167">
        <v>2</v>
      </c>
      <c r="BA262" s="167">
        <f>IF(AZ262=1,G262,0)</f>
        <v>0</v>
      </c>
      <c r="BB262" s="167">
        <f>IF(AZ262=2,G262,0)</f>
        <v>0</v>
      </c>
      <c r="BC262" s="167">
        <f>IF(AZ262=3,G262,0)</f>
        <v>0</v>
      </c>
      <c r="BD262" s="167">
        <f>IF(AZ262=4,G262,0)</f>
        <v>0</v>
      </c>
      <c r="BE262" s="167">
        <f>IF(AZ262=5,G262,0)</f>
        <v>0</v>
      </c>
      <c r="CA262" s="202">
        <v>12</v>
      </c>
      <c r="CB262" s="202">
        <v>0</v>
      </c>
      <c r="CZ262" s="167">
        <v>0</v>
      </c>
    </row>
    <row r="263" spans="1:104" ht="22.5">
      <c r="A263" s="196">
        <v>109</v>
      </c>
      <c r="B263" s="197" t="s">
        <v>436</v>
      </c>
      <c r="C263" s="198" t="s">
        <v>437</v>
      </c>
      <c r="D263" s="199" t="s">
        <v>337</v>
      </c>
      <c r="E263" s="200">
        <v>2</v>
      </c>
      <c r="F263" s="200">
        <v>0</v>
      </c>
      <c r="G263" s="201">
        <f>E263*F263</f>
        <v>0</v>
      </c>
      <c r="O263" s="195">
        <v>2</v>
      </c>
      <c r="AA263" s="167">
        <v>12</v>
      </c>
      <c r="AB263" s="167">
        <v>0</v>
      </c>
      <c r="AC263" s="167">
        <v>116</v>
      </c>
      <c r="AZ263" s="167">
        <v>2</v>
      </c>
      <c r="BA263" s="167">
        <f>IF(AZ263=1,G263,0)</f>
        <v>0</v>
      </c>
      <c r="BB263" s="167">
        <f>IF(AZ263=2,G263,0)</f>
        <v>0</v>
      </c>
      <c r="BC263" s="167">
        <f>IF(AZ263=3,G263,0)</f>
        <v>0</v>
      </c>
      <c r="BD263" s="167">
        <f>IF(AZ263=4,G263,0)</f>
        <v>0</v>
      </c>
      <c r="BE263" s="167">
        <f>IF(AZ263=5,G263,0)</f>
        <v>0</v>
      </c>
      <c r="CA263" s="202">
        <v>12</v>
      </c>
      <c r="CB263" s="202">
        <v>0</v>
      </c>
      <c r="CZ263" s="167">
        <v>0</v>
      </c>
    </row>
    <row r="264" spans="1:104" ht="12.75">
      <c r="A264" s="196">
        <v>110</v>
      </c>
      <c r="B264" s="197" t="s">
        <v>438</v>
      </c>
      <c r="C264" s="198" t="s">
        <v>439</v>
      </c>
      <c r="D264" s="199" t="s">
        <v>62</v>
      </c>
      <c r="E264" s="200"/>
      <c r="F264" s="200">
        <v>0</v>
      </c>
      <c r="G264" s="201">
        <f>E264*F264</f>
        <v>0</v>
      </c>
      <c r="O264" s="195">
        <v>2</v>
      </c>
      <c r="AA264" s="167">
        <v>7</v>
      </c>
      <c r="AB264" s="167">
        <v>1002</v>
      </c>
      <c r="AC264" s="167">
        <v>5</v>
      </c>
      <c r="AZ264" s="167">
        <v>2</v>
      </c>
      <c r="BA264" s="167">
        <f>IF(AZ264=1,G264,0)</f>
        <v>0</v>
      </c>
      <c r="BB264" s="167">
        <f>IF(AZ264=2,G264,0)</f>
        <v>0</v>
      </c>
      <c r="BC264" s="167">
        <f>IF(AZ264=3,G264,0)</f>
        <v>0</v>
      </c>
      <c r="BD264" s="167">
        <f>IF(AZ264=4,G264,0)</f>
        <v>0</v>
      </c>
      <c r="BE264" s="167">
        <f>IF(AZ264=5,G264,0)</f>
        <v>0</v>
      </c>
      <c r="CA264" s="202">
        <v>7</v>
      </c>
      <c r="CB264" s="202">
        <v>1002</v>
      </c>
      <c r="CZ264" s="167">
        <v>0</v>
      </c>
    </row>
    <row r="265" spans="1:57" ht="12.75">
      <c r="A265" s="211"/>
      <c r="B265" s="212" t="s">
        <v>75</v>
      </c>
      <c r="C265" s="213" t="str">
        <f>CONCATENATE(B258," ",C258)</f>
        <v>767 Konstrukce zámečnické</v>
      </c>
      <c r="D265" s="214"/>
      <c r="E265" s="215"/>
      <c r="F265" s="216"/>
      <c r="G265" s="217">
        <f>SUM(G258:G264)</f>
        <v>0</v>
      </c>
      <c r="O265" s="195">
        <v>4</v>
      </c>
      <c r="BA265" s="218">
        <f>SUM(BA258:BA264)</f>
        <v>0</v>
      </c>
      <c r="BB265" s="218">
        <f>SUM(BB258:BB264)</f>
        <v>0</v>
      </c>
      <c r="BC265" s="218">
        <f>SUM(BC258:BC264)</f>
        <v>0</v>
      </c>
      <c r="BD265" s="218">
        <f>SUM(BD258:BD264)</f>
        <v>0</v>
      </c>
      <c r="BE265" s="218">
        <f>SUM(BE258:BE264)</f>
        <v>0</v>
      </c>
    </row>
    <row r="266" spans="1:15" ht="12.75">
      <c r="A266" s="188" t="s">
        <v>73</v>
      </c>
      <c r="B266" s="189" t="s">
        <v>440</v>
      </c>
      <c r="C266" s="190" t="s">
        <v>441</v>
      </c>
      <c r="D266" s="191"/>
      <c r="E266" s="192"/>
      <c r="F266" s="192"/>
      <c r="G266" s="193"/>
      <c r="H266" s="194"/>
      <c r="I266" s="194"/>
      <c r="O266" s="195">
        <v>1</v>
      </c>
    </row>
    <row r="267" spans="1:104" ht="12.75">
      <c r="A267" s="196">
        <v>111</v>
      </c>
      <c r="B267" s="197" t="s">
        <v>442</v>
      </c>
      <c r="C267" s="198" t="s">
        <v>443</v>
      </c>
      <c r="D267" s="199" t="s">
        <v>95</v>
      </c>
      <c r="E267" s="200">
        <v>23.805</v>
      </c>
      <c r="F267" s="200">
        <v>0</v>
      </c>
      <c r="G267" s="201">
        <f>E267*F267</f>
        <v>0</v>
      </c>
      <c r="O267" s="195">
        <v>2</v>
      </c>
      <c r="AA267" s="167">
        <v>1</v>
      </c>
      <c r="AB267" s="167">
        <v>7</v>
      </c>
      <c r="AC267" s="167">
        <v>7</v>
      </c>
      <c r="AZ267" s="167">
        <v>2</v>
      </c>
      <c r="BA267" s="167">
        <f>IF(AZ267=1,G267,0)</f>
        <v>0</v>
      </c>
      <c r="BB267" s="167">
        <f>IF(AZ267=2,G267,0)</f>
        <v>0</v>
      </c>
      <c r="BC267" s="167">
        <f>IF(AZ267=3,G267,0)</f>
        <v>0</v>
      </c>
      <c r="BD267" s="167">
        <f>IF(AZ267=4,G267,0)</f>
        <v>0</v>
      </c>
      <c r="BE267" s="167">
        <f>IF(AZ267=5,G267,0)</f>
        <v>0</v>
      </c>
      <c r="CA267" s="202">
        <v>1</v>
      </c>
      <c r="CB267" s="202">
        <v>7</v>
      </c>
      <c r="CZ267" s="167">
        <v>0.00021</v>
      </c>
    </row>
    <row r="268" spans="1:15" ht="12.75">
      <c r="A268" s="203"/>
      <c r="B268" s="205"/>
      <c r="C268" s="206" t="s">
        <v>444</v>
      </c>
      <c r="D268" s="207"/>
      <c r="E268" s="208">
        <v>0</v>
      </c>
      <c r="F268" s="209"/>
      <c r="G268" s="210"/>
      <c r="M268" s="204" t="s">
        <v>444</v>
      </c>
      <c r="O268" s="195"/>
    </row>
    <row r="269" spans="1:15" ht="12.75">
      <c r="A269" s="203"/>
      <c r="B269" s="205"/>
      <c r="C269" s="206" t="s">
        <v>445</v>
      </c>
      <c r="D269" s="207"/>
      <c r="E269" s="208">
        <v>22.42</v>
      </c>
      <c r="F269" s="209"/>
      <c r="G269" s="210"/>
      <c r="M269" s="204" t="s">
        <v>445</v>
      </c>
      <c r="O269" s="195"/>
    </row>
    <row r="270" spans="1:15" ht="12.75">
      <c r="A270" s="203"/>
      <c r="B270" s="205"/>
      <c r="C270" s="206" t="s">
        <v>446</v>
      </c>
      <c r="D270" s="207"/>
      <c r="E270" s="208">
        <v>0</v>
      </c>
      <c r="F270" s="209"/>
      <c r="G270" s="210"/>
      <c r="M270" s="204" t="s">
        <v>446</v>
      </c>
      <c r="O270" s="195"/>
    </row>
    <row r="271" spans="1:15" ht="12.75">
      <c r="A271" s="203"/>
      <c r="B271" s="205"/>
      <c r="C271" s="206" t="s">
        <v>447</v>
      </c>
      <c r="D271" s="207"/>
      <c r="E271" s="208">
        <v>0.835</v>
      </c>
      <c r="F271" s="209"/>
      <c r="G271" s="210"/>
      <c r="M271" s="204" t="s">
        <v>447</v>
      </c>
      <c r="O271" s="195"/>
    </row>
    <row r="272" spans="1:15" ht="12.75">
      <c r="A272" s="203"/>
      <c r="B272" s="205"/>
      <c r="C272" s="206" t="s">
        <v>448</v>
      </c>
      <c r="D272" s="207"/>
      <c r="E272" s="208">
        <v>0.55</v>
      </c>
      <c r="F272" s="209"/>
      <c r="G272" s="210"/>
      <c r="M272" s="204" t="s">
        <v>448</v>
      </c>
      <c r="O272" s="195"/>
    </row>
    <row r="273" spans="1:104" ht="22.5">
      <c r="A273" s="196">
        <v>112</v>
      </c>
      <c r="B273" s="197" t="s">
        <v>449</v>
      </c>
      <c r="C273" s="198" t="s">
        <v>450</v>
      </c>
      <c r="D273" s="199" t="s">
        <v>120</v>
      </c>
      <c r="E273" s="200">
        <v>13.85</v>
      </c>
      <c r="F273" s="200">
        <v>0</v>
      </c>
      <c r="G273" s="201">
        <f>E273*F273</f>
        <v>0</v>
      </c>
      <c r="O273" s="195">
        <v>2</v>
      </c>
      <c r="AA273" s="167">
        <v>1</v>
      </c>
      <c r="AB273" s="167">
        <v>7</v>
      </c>
      <c r="AC273" s="167">
        <v>7</v>
      </c>
      <c r="AZ273" s="167">
        <v>2</v>
      </c>
      <c r="BA273" s="167">
        <f>IF(AZ273=1,G273,0)</f>
        <v>0</v>
      </c>
      <c r="BB273" s="167">
        <f>IF(AZ273=2,G273,0)</f>
        <v>0</v>
      </c>
      <c r="BC273" s="167">
        <f>IF(AZ273=3,G273,0)</f>
        <v>0</v>
      </c>
      <c r="BD273" s="167">
        <f>IF(AZ273=4,G273,0)</f>
        <v>0</v>
      </c>
      <c r="BE273" s="167">
        <f>IF(AZ273=5,G273,0)</f>
        <v>0</v>
      </c>
      <c r="CA273" s="202">
        <v>1</v>
      </c>
      <c r="CB273" s="202">
        <v>7</v>
      </c>
      <c r="CZ273" s="167">
        <v>0.00032</v>
      </c>
    </row>
    <row r="274" spans="1:15" ht="12.75">
      <c r="A274" s="203"/>
      <c r="B274" s="205"/>
      <c r="C274" s="206" t="s">
        <v>451</v>
      </c>
      <c r="D274" s="207"/>
      <c r="E274" s="208">
        <v>8.35</v>
      </c>
      <c r="F274" s="209"/>
      <c r="G274" s="210"/>
      <c r="M274" s="204" t="s">
        <v>451</v>
      </c>
      <c r="O274" s="195"/>
    </row>
    <row r="275" spans="1:15" ht="12.75">
      <c r="A275" s="203"/>
      <c r="B275" s="205"/>
      <c r="C275" s="206" t="s">
        <v>452</v>
      </c>
      <c r="D275" s="207"/>
      <c r="E275" s="208">
        <v>5.5</v>
      </c>
      <c r="F275" s="209"/>
      <c r="G275" s="210"/>
      <c r="M275" s="204" t="s">
        <v>452</v>
      </c>
      <c r="O275" s="195"/>
    </row>
    <row r="276" spans="1:104" ht="22.5">
      <c r="A276" s="196">
        <v>113</v>
      </c>
      <c r="B276" s="197" t="s">
        <v>453</v>
      </c>
      <c r="C276" s="198" t="s">
        <v>454</v>
      </c>
      <c r="D276" s="199" t="s">
        <v>95</v>
      </c>
      <c r="E276" s="200">
        <v>22.42</v>
      </c>
      <c r="F276" s="200">
        <v>0</v>
      </c>
      <c r="G276" s="201">
        <f>E276*F276</f>
        <v>0</v>
      </c>
      <c r="O276" s="195">
        <v>2</v>
      </c>
      <c r="AA276" s="167">
        <v>1</v>
      </c>
      <c r="AB276" s="167">
        <v>7</v>
      </c>
      <c r="AC276" s="167">
        <v>7</v>
      </c>
      <c r="AZ276" s="167">
        <v>2</v>
      </c>
      <c r="BA276" s="167">
        <f>IF(AZ276=1,G276,0)</f>
        <v>0</v>
      </c>
      <c r="BB276" s="167">
        <f>IF(AZ276=2,G276,0)</f>
        <v>0</v>
      </c>
      <c r="BC276" s="167">
        <f>IF(AZ276=3,G276,0)</f>
        <v>0</v>
      </c>
      <c r="BD276" s="167">
        <f>IF(AZ276=4,G276,0)</f>
        <v>0</v>
      </c>
      <c r="BE276" s="167">
        <f>IF(AZ276=5,G276,0)</f>
        <v>0</v>
      </c>
      <c r="CA276" s="202">
        <v>1</v>
      </c>
      <c r="CB276" s="202">
        <v>7</v>
      </c>
      <c r="CZ276" s="167">
        <v>0.00475</v>
      </c>
    </row>
    <row r="277" spans="1:15" ht="12.75">
      <c r="A277" s="203"/>
      <c r="B277" s="205"/>
      <c r="C277" s="206" t="s">
        <v>445</v>
      </c>
      <c r="D277" s="207"/>
      <c r="E277" s="208">
        <v>22.42</v>
      </c>
      <c r="F277" s="209"/>
      <c r="G277" s="210"/>
      <c r="M277" s="204" t="s">
        <v>445</v>
      </c>
      <c r="O277" s="195"/>
    </row>
    <row r="278" spans="1:104" ht="12.75">
      <c r="A278" s="196">
        <v>114</v>
      </c>
      <c r="B278" s="197" t="s">
        <v>455</v>
      </c>
      <c r="C278" s="198" t="s">
        <v>456</v>
      </c>
      <c r="D278" s="199" t="s">
        <v>95</v>
      </c>
      <c r="E278" s="200">
        <v>24.662</v>
      </c>
      <c r="F278" s="200">
        <v>0</v>
      </c>
      <c r="G278" s="201">
        <f>E278*F278</f>
        <v>0</v>
      </c>
      <c r="O278" s="195">
        <v>2</v>
      </c>
      <c r="AA278" s="167">
        <v>12</v>
      </c>
      <c r="AB278" s="167">
        <v>0</v>
      </c>
      <c r="AC278" s="167">
        <v>80</v>
      </c>
      <c r="AZ278" s="167">
        <v>2</v>
      </c>
      <c r="BA278" s="167">
        <f>IF(AZ278=1,G278,0)</f>
        <v>0</v>
      </c>
      <c r="BB278" s="167">
        <f>IF(AZ278=2,G278,0)</f>
        <v>0</v>
      </c>
      <c r="BC278" s="167">
        <f>IF(AZ278=3,G278,0)</f>
        <v>0</v>
      </c>
      <c r="BD278" s="167">
        <f>IF(AZ278=4,G278,0)</f>
        <v>0</v>
      </c>
      <c r="BE278" s="167">
        <f>IF(AZ278=5,G278,0)</f>
        <v>0</v>
      </c>
      <c r="CA278" s="202">
        <v>12</v>
      </c>
      <c r="CB278" s="202">
        <v>0</v>
      </c>
      <c r="CZ278" s="167">
        <v>0.0192</v>
      </c>
    </row>
    <row r="279" spans="1:15" ht="12.75">
      <c r="A279" s="203"/>
      <c r="B279" s="205"/>
      <c r="C279" s="206" t="s">
        <v>457</v>
      </c>
      <c r="D279" s="207"/>
      <c r="E279" s="208">
        <v>24.662</v>
      </c>
      <c r="F279" s="209"/>
      <c r="G279" s="210"/>
      <c r="M279" s="204" t="s">
        <v>457</v>
      </c>
      <c r="O279" s="195"/>
    </row>
    <row r="280" spans="1:104" ht="12.75">
      <c r="A280" s="196">
        <v>115</v>
      </c>
      <c r="B280" s="197" t="s">
        <v>458</v>
      </c>
      <c r="C280" s="198" t="s">
        <v>459</v>
      </c>
      <c r="D280" s="199" t="s">
        <v>120</v>
      </c>
      <c r="E280" s="200">
        <v>16.62</v>
      </c>
      <c r="F280" s="200">
        <v>0</v>
      </c>
      <c r="G280" s="201">
        <f>E280*F280</f>
        <v>0</v>
      </c>
      <c r="O280" s="195">
        <v>2</v>
      </c>
      <c r="AA280" s="167">
        <v>12</v>
      </c>
      <c r="AB280" s="167">
        <v>0</v>
      </c>
      <c r="AC280" s="167">
        <v>81</v>
      </c>
      <c r="AZ280" s="167">
        <v>2</v>
      </c>
      <c r="BA280" s="167">
        <f>IF(AZ280=1,G280,0)</f>
        <v>0</v>
      </c>
      <c r="BB280" s="167">
        <f>IF(AZ280=2,G280,0)</f>
        <v>0</v>
      </c>
      <c r="BC280" s="167">
        <f>IF(AZ280=3,G280,0)</f>
        <v>0</v>
      </c>
      <c r="BD280" s="167">
        <f>IF(AZ280=4,G280,0)</f>
        <v>0</v>
      </c>
      <c r="BE280" s="167">
        <f>IF(AZ280=5,G280,0)</f>
        <v>0</v>
      </c>
      <c r="CA280" s="202">
        <v>12</v>
      </c>
      <c r="CB280" s="202">
        <v>0</v>
      </c>
      <c r="CZ280" s="167">
        <v>0.00045</v>
      </c>
    </row>
    <row r="281" spans="1:15" ht="12.75">
      <c r="A281" s="203"/>
      <c r="B281" s="205"/>
      <c r="C281" s="206" t="s">
        <v>460</v>
      </c>
      <c r="D281" s="207"/>
      <c r="E281" s="208">
        <v>16.62</v>
      </c>
      <c r="F281" s="209"/>
      <c r="G281" s="210"/>
      <c r="M281" s="204" t="s">
        <v>460</v>
      </c>
      <c r="O281" s="195"/>
    </row>
    <row r="282" spans="1:104" ht="12.75">
      <c r="A282" s="196">
        <v>116</v>
      </c>
      <c r="B282" s="197" t="s">
        <v>461</v>
      </c>
      <c r="C282" s="198" t="s">
        <v>462</v>
      </c>
      <c r="D282" s="199" t="s">
        <v>62</v>
      </c>
      <c r="E282" s="200"/>
      <c r="F282" s="200">
        <v>0</v>
      </c>
      <c r="G282" s="201">
        <f>E282*F282</f>
        <v>0</v>
      </c>
      <c r="O282" s="195">
        <v>2</v>
      </c>
      <c r="AA282" s="167">
        <v>7</v>
      </c>
      <c r="AB282" s="167">
        <v>1002</v>
      </c>
      <c r="AC282" s="167">
        <v>5</v>
      </c>
      <c r="AZ282" s="167">
        <v>2</v>
      </c>
      <c r="BA282" s="167">
        <f>IF(AZ282=1,G282,0)</f>
        <v>0</v>
      </c>
      <c r="BB282" s="167">
        <f>IF(AZ282=2,G282,0)</f>
        <v>0</v>
      </c>
      <c r="BC282" s="167">
        <f>IF(AZ282=3,G282,0)</f>
        <v>0</v>
      </c>
      <c r="BD282" s="167">
        <f>IF(AZ282=4,G282,0)</f>
        <v>0</v>
      </c>
      <c r="BE282" s="167">
        <f>IF(AZ282=5,G282,0)</f>
        <v>0</v>
      </c>
      <c r="CA282" s="202">
        <v>7</v>
      </c>
      <c r="CB282" s="202">
        <v>1002</v>
      </c>
      <c r="CZ282" s="167">
        <v>0</v>
      </c>
    </row>
    <row r="283" spans="1:57" ht="12.75">
      <c r="A283" s="211"/>
      <c r="B283" s="212" t="s">
        <v>75</v>
      </c>
      <c r="C283" s="213" t="str">
        <f>CONCATENATE(B266," ",C266)</f>
        <v>771 Podlahy z dlaždic a obklady</v>
      </c>
      <c r="D283" s="214"/>
      <c r="E283" s="215"/>
      <c r="F283" s="216"/>
      <c r="G283" s="217">
        <f>SUM(G266:G282)</f>
        <v>0</v>
      </c>
      <c r="O283" s="195">
        <v>4</v>
      </c>
      <c r="BA283" s="218">
        <f>SUM(BA266:BA282)</f>
        <v>0</v>
      </c>
      <c r="BB283" s="218">
        <f>SUM(BB266:BB282)</f>
        <v>0</v>
      </c>
      <c r="BC283" s="218">
        <f>SUM(BC266:BC282)</f>
        <v>0</v>
      </c>
      <c r="BD283" s="218">
        <f>SUM(BD266:BD282)</f>
        <v>0</v>
      </c>
      <c r="BE283" s="218">
        <f>SUM(BE266:BE282)</f>
        <v>0</v>
      </c>
    </row>
    <row r="284" spans="1:15" ht="12.75">
      <c r="A284" s="188" t="s">
        <v>73</v>
      </c>
      <c r="B284" s="189" t="s">
        <v>463</v>
      </c>
      <c r="C284" s="190" t="s">
        <v>464</v>
      </c>
      <c r="D284" s="191"/>
      <c r="E284" s="192"/>
      <c r="F284" s="192"/>
      <c r="G284" s="193"/>
      <c r="H284" s="194"/>
      <c r="I284" s="194"/>
      <c r="O284" s="195">
        <v>1</v>
      </c>
    </row>
    <row r="285" spans="1:104" ht="12.75">
      <c r="A285" s="196">
        <v>117</v>
      </c>
      <c r="B285" s="197" t="s">
        <v>465</v>
      </c>
      <c r="C285" s="198" t="s">
        <v>466</v>
      </c>
      <c r="D285" s="199" t="s">
        <v>95</v>
      </c>
      <c r="E285" s="200">
        <v>22.38</v>
      </c>
      <c r="F285" s="200">
        <v>0</v>
      </c>
      <c r="G285" s="201">
        <f>E285*F285</f>
        <v>0</v>
      </c>
      <c r="O285" s="195">
        <v>2</v>
      </c>
      <c r="AA285" s="167">
        <v>1</v>
      </c>
      <c r="AB285" s="167">
        <v>7</v>
      </c>
      <c r="AC285" s="167">
        <v>7</v>
      </c>
      <c r="AZ285" s="167">
        <v>2</v>
      </c>
      <c r="BA285" s="167">
        <f>IF(AZ285=1,G285,0)</f>
        <v>0</v>
      </c>
      <c r="BB285" s="167">
        <f>IF(AZ285=2,G285,0)</f>
        <v>0</v>
      </c>
      <c r="BC285" s="167">
        <f>IF(AZ285=3,G285,0)</f>
        <v>0</v>
      </c>
      <c r="BD285" s="167">
        <f>IF(AZ285=4,G285,0)</f>
        <v>0</v>
      </c>
      <c r="BE285" s="167">
        <f>IF(AZ285=5,G285,0)</f>
        <v>0</v>
      </c>
      <c r="CA285" s="202">
        <v>1</v>
      </c>
      <c r="CB285" s="202">
        <v>7</v>
      </c>
      <c r="CZ285" s="167">
        <v>0</v>
      </c>
    </row>
    <row r="286" spans="1:15" ht="12.75">
      <c r="A286" s="203"/>
      <c r="B286" s="205"/>
      <c r="C286" s="206" t="s">
        <v>246</v>
      </c>
      <c r="D286" s="207"/>
      <c r="E286" s="208">
        <v>0</v>
      </c>
      <c r="F286" s="209"/>
      <c r="G286" s="210"/>
      <c r="M286" s="204" t="s">
        <v>246</v>
      </c>
      <c r="O286" s="195"/>
    </row>
    <row r="287" spans="1:15" ht="12.75">
      <c r="A287" s="203"/>
      <c r="B287" s="205"/>
      <c r="C287" s="206" t="s">
        <v>467</v>
      </c>
      <c r="D287" s="207"/>
      <c r="E287" s="208">
        <v>22.38</v>
      </c>
      <c r="F287" s="209"/>
      <c r="G287" s="210"/>
      <c r="M287" s="204" t="s">
        <v>467</v>
      </c>
      <c r="O287" s="195"/>
    </row>
    <row r="288" spans="1:104" ht="12.75">
      <c r="A288" s="196">
        <v>118</v>
      </c>
      <c r="B288" s="197" t="s">
        <v>468</v>
      </c>
      <c r="C288" s="198" t="s">
        <v>469</v>
      </c>
      <c r="D288" s="199" t="s">
        <v>62</v>
      </c>
      <c r="E288" s="200"/>
      <c r="F288" s="200">
        <v>0</v>
      </c>
      <c r="G288" s="201">
        <f>E288*F288</f>
        <v>0</v>
      </c>
      <c r="O288" s="195">
        <v>2</v>
      </c>
      <c r="AA288" s="167">
        <v>7</v>
      </c>
      <c r="AB288" s="167">
        <v>1002</v>
      </c>
      <c r="AC288" s="167">
        <v>5</v>
      </c>
      <c r="AZ288" s="167">
        <v>2</v>
      </c>
      <c r="BA288" s="167">
        <f>IF(AZ288=1,G288,0)</f>
        <v>0</v>
      </c>
      <c r="BB288" s="167">
        <f>IF(AZ288=2,G288,0)</f>
        <v>0</v>
      </c>
      <c r="BC288" s="167">
        <f>IF(AZ288=3,G288,0)</f>
        <v>0</v>
      </c>
      <c r="BD288" s="167">
        <f>IF(AZ288=4,G288,0)</f>
        <v>0</v>
      </c>
      <c r="BE288" s="167">
        <f>IF(AZ288=5,G288,0)</f>
        <v>0</v>
      </c>
      <c r="CA288" s="202">
        <v>7</v>
      </c>
      <c r="CB288" s="202">
        <v>1002</v>
      </c>
      <c r="CZ288" s="167">
        <v>0</v>
      </c>
    </row>
    <row r="289" spans="1:57" ht="12.75">
      <c r="A289" s="211"/>
      <c r="B289" s="212" t="s">
        <v>75</v>
      </c>
      <c r="C289" s="213" t="str">
        <f>CONCATENATE(B284," ",C284)</f>
        <v>775 Podlahy vlysové a parketové</v>
      </c>
      <c r="D289" s="214"/>
      <c r="E289" s="215"/>
      <c r="F289" s="216"/>
      <c r="G289" s="217">
        <f>SUM(G284:G288)</f>
        <v>0</v>
      </c>
      <c r="O289" s="195">
        <v>4</v>
      </c>
      <c r="BA289" s="218">
        <f>SUM(BA284:BA288)</f>
        <v>0</v>
      </c>
      <c r="BB289" s="218">
        <f>SUM(BB284:BB288)</f>
        <v>0</v>
      </c>
      <c r="BC289" s="218">
        <f>SUM(BC284:BC288)</f>
        <v>0</v>
      </c>
      <c r="BD289" s="218">
        <f>SUM(BD284:BD288)</f>
        <v>0</v>
      </c>
      <c r="BE289" s="218">
        <f>SUM(BE284:BE288)</f>
        <v>0</v>
      </c>
    </row>
    <row r="290" spans="1:15" ht="12.75">
      <c r="A290" s="188" t="s">
        <v>73</v>
      </c>
      <c r="B290" s="189" t="s">
        <v>470</v>
      </c>
      <c r="C290" s="190" t="s">
        <v>471</v>
      </c>
      <c r="D290" s="191"/>
      <c r="E290" s="192"/>
      <c r="F290" s="192"/>
      <c r="G290" s="193"/>
      <c r="H290" s="194"/>
      <c r="I290" s="194"/>
      <c r="O290" s="195">
        <v>1</v>
      </c>
    </row>
    <row r="291" spans="1:104" ht="12.75">
      <c r="A291" s="196">
        <v>119</v>
      </c>
      <c r="B291" s="197" t="s">
        <v>472</v>
      </c>
      <c r="C291" s="198" t="s">
        <v>473</v>
      </c>
      <c r="D291" s="199" t="s">
        <v>120</v>
      </c>
      <c r="E291" s="200">
        <v>22.55</v>
      </c>
      <c r="F291" s="200">
        <v>0</v>
      </c>
      <c r="G291" s="201">
        <f>E291*F291</f>
        <v>0</v>
      </c>
      <c r="O291" s="195">
        <v>2</v>
      </c>
      <c r="AA291" s="167">
        <v>1</v>
      </c>
      <c r="AB291" s="167">
        <v>7</v>
      </c>
      <c r="AC291" s="167">
        <v>7</v>
      </c>
      <c r="AZ291" s="167">
        <v>2</v>
      </c>
      <c r="BA291" s="167">
        <f>IF(AZ291=1,G291,0)</f>
        <v>0</v>
      </c>
      <c r="BB291" s="167">
        <f>IF(AZ291=2,G291,0)</f>
        <v>0</v>
      </c>
      <c r="BC291" s="167">
        <f>IF(AZ291=3,G291,0)</f>
        <v>0</v>
      </c>
      <c r="BD291" s="167">
        <f>IF(AZ291=4,G291,0)</f>
        <v>0</v>
      </c>
      <c r="BE291" s="167">
        <f>IF(AZ291=5,G291,0)</f>
        <v>0</v>
      </c>
      <c r="CA291" s="202">
        <v>1</v>
      </c>
      <c r="CB291" s="202">
        <v>7</v>
      </c>
      <c r="CZ291" s="167">
        <v>0</v>
      </c>
    </row>
    <row r="292" spans="1:15" ht="12.75">
      <c r="A292" s="203"/>
      <c r="B292" s="205"/>
      <c r="C292" s="206" t="s">
        <v>241</v>
      </c>
      <c r="D292" s="207"/>
      <c r="E292" s="208">
        <v>0</v>
      </c>
      <c r="F292" s="209"/>
      <c r="G292" s="210"/>
      <c r="M292" s="204" t="s">
        <v>241</v>
      </c>
      <c r="O292" s="195"/>
    </row>
    <row r="293" spans="1:15" ht="12.75">
      <c r="A293" s="203"/>
      <c r="B293" s="205"/>
      <c r="C293" s="206" t="s">
        <v>474</v>
      </c>
      <c r="D293" s="207"/>
      <c r="E293" s="208">
        <v>8.81</v>
      </c>
      <c r="F293" s="209"/>
      <c r="G293" s="210"/>
      <c r="M293" s="204" t="s">
        <v>474</v>
      </c>
      <c r="O293" s="195"/>
    </row>
    <row r="294" spans="1:15" ht="12.75">
      <c r="A294" s="203"/>
      <c r="B294" s="205"/>
      <c r="C294" s="206" t="s">
        <v>244</v>
      </c>
      <c r="D294" s="207"/>
      <c r="E294" s="208">
        <v>0</v>
      </c>
      <c r="F294" s="209"/>
      <c r="G294" s="210"/>
      <c r="M294" s="204" t="s">
        <v>244</v>
      </c>
      <c r="O294" s="195"/>
    </row>
    <row r="295" spans="1:15" ht="12.75">
      <c r="A295" s="203"/>
      <c r="B295" s="205"/>
      <c r="C295" s="206" t="s">
        <v>475</v>
      </c>
      <c r="D295" s="207"/>
      <c r="E295" s="208">
        <v>13.74</v>
      </c>
      <c r="F295" s="209"/>
      <c r="G295" s="210"/>
      <c r="M295" s="204" t="s">
        <v>475</v>
      </c>
      <c r="O295" s="195"/>
    </row>
    <row r="296" spans="1:104" ht="12.75">
      <c r="A296" s="196">
        <v>120</v>
      </c>
      <c r="B296" s="197" t="s">
        <v>476</v>
      </c>
      <c r="C296" s="198" t="s">
        <v>477</v>
      </c>
      <c r="D296" s="199" t="s">
        <v>120</v>
      </c>
      <c r="E296" s="200">
        <v>40.37</v>
      </c>
      <c r="F296" s="200">
        <v>0</v>
      </c>
      <c r="G296" s="201">
        <f>E296*F296</f>
        <v>0</v>
      </c>
      <c r="O296" s="195">
        <v>2</v>
      </c>
      <c r="AA296" s="167">
        <v>1</v>
      </c>
      <c r="AB296" s="167">
        <v>7</v>
      </c>
      <c r="AC296" s="167">
        <v>7</v>
      </c>
      <c r="AZ296" s="167">
        <v>2</v>
      </c>
      <c r="BA296" s="167">
        <f>IF(AZ296=1,G296,0)</f>
        <v>0</v>
      </c>
      <c r="BB296" s="167">
        <f>IF(AZ296=2,G296,0)</f>
        <v>0</v>
      </c>
      <c r="BC296" s="167">
        <f>IF(AZ296=3,G296,0)</f>
        <v>0</v>
      </c>
      <c r="BD296" s="167">
        <f>IF(AZ296=4,G296,0)</f>
        <v>0</v>
      </c>
      <c r="BE296" s="167">
        <f>IF(AZ296=5,G296,0)</f>
        <v>0</v>
      </c>
      <c r="CA296" s="202">
        <v>1</v>
      </c>
      <c r="CB296" s="202">
        <v>7</v>
      </c>
      <c r="CZ296" s="167">
        <v>3E-05</v>
      </c>
    </row>
    <row r="297" spans="1:15" ht="12.75">
      <c r="A297" s="203"/>
      <c r="B297" s="205"/>
      <c r="C297" s="206" t="s">
        <v>478</v>
      </c>
      <c r="D297" s="207"/>
      <c r="E297" s="208">
        <v>40.37</v>
      </c>
      <c r="F297" s="209"/>
      <c r="G297" s="210"/>
      <c r="M297" s="204" t="s">
        <v>478</v>
      </c>
      <c r="O297" s="195"/>
    </row>
    <row r="298" spans="1:104" ht="12.75">
      <c r="A298" s="196">
        <v>121</v>
      </c>
      <c r="B298" s="197" t="s">
        <v>479</v>
      </c>
      <c r="C298" s="198" t="s">
        <v>480</v>
      </c>
      <c r="D298" s="199" t="s">
        <v>95</v>
      </c>
      <c r="E298" s="200">
        <v>36.29</v>
      </c>
      <c r="F298" s="200">
        <v>0</v>
      </c>
      <c r="G298" s="201">
        <f>E298*F298</f>
        <v>0</v>
      </c>
      <c r="O298" s="195">
        <v>2</v>
      </c>
      <c r="AA298" s="167">
        <v>1</v>
      </c>
      <c r="AB298" s="167">
        <v>7</v>
      </c>
      <c r="AC298" s="167">
        <v>7</v>
      </c>
      <c r="AZ298" s="167">
        <v>2</v>
      </c>
      <c r="BA298" s="167">
        <f>IF(AZ298=1,G298,0)</f>
        <v>0</v>
      </c>
      <c r="BB298" s="167">
        <f>IF(AZ298=2,G298,0)</f>
        <v>0</v>
      </c>
      <c r="BC298" s="167">
        <f>IF(AZ298=3,G298,0)</f>
        <v>0</v>
      </c>
      <c r="BD298" s="167">
        <f>IF(AZ298=4,G298,0)</f>
        <v>0</v>
      </c>
      <c r="BE298" s="167">
        <f>IF(AZ298=5,G298,0)</f>
        <v>0</v>
      </c>
      <c r="CA298" s="202">
        <v>1</v>
      </c>
      <c r="CB298" s="202">
        <v>7</v>
      </c>
      <c r="CZ298" s="167">
        <v>0</v>
      </c>
    </row>
    <row r="299" spans="1:15" ht="12.75">
      <c r="A299" s="203"/>
      <c r="B299" s="205"/>
      <c r="C299" s="206" t="s">
        <v>241</v>
      </c>
      <c r="D299" s="207"/>
      <c r="E299" s="208">
        <v>0</v>
      </c>
      <c r="F299" s="209"/>
      <c r="G299" s="210"/>
      <c r="M299" s="204" t="s">
        <v>241</v>
      </c>
      <c r="O299" s="195"/>
    </row>
    <row r="300" spans="1:15" ht="12.75">
      <c r="A300" s="203"/>
      <c r="B300" s="205"/>
      <c r="C300" s="206" t="s">
        <v>474</v>
      </c>
      <c r="D300" s="207"/>
      <c r="E300" s="208">
        <v>8.81</v>
      </c>
      <c r="F300" s="209"/>
      <c r="G300" s="210"/>
      <c r="M300" s="204" t="s">
        <v>474</v>
      </c>
      <c r="O300" s="195"/>
    </row>
    <row r="301" spans="1:15" ht="12.75">
      <c r="A301" s="203"/>
      <c r="B301" s="205"/>
      <c r="C301" s="206" t="s">
        <v>244</v>
      </c>
      <c r="D301" s="207"/>
      <c r="E301" s="208">
        <v>0</v>
      </c>
      <c r="F301" s="209"/>
      <c r="G301" s="210"/>
      <c r="M301" s="204" t="s">
        <v>244</v>
      </c>
      <c r="O301" s="195"/>
    </row>
    <row r="302" spans="1:15" ht="12.75">
      <c r="A302" s="203"/>
      <c r="B302" s="205"/>
      <c r="C302" s="206" t="s">
        <v>481</v>
      </c>
      <c r="D302" s="207"/>
      <c r="E302" s="208">
        <v>27.48</v>
      </c>
      <c r="F302" s="209"/>
      <c r="G302" s="210"/>
      <c r="M302" s="204" t="s">
        <v>481</v>
      </c>
      <c r="O302" s="195"/>
    </row>
    <row r="303" spans="1:104" ht="12.75">
      <c r="A303" s="196">
        <v>122</v>
      </c>
      <c r="B303" s="197" t="s">
        <v>482</v>
      </c>
      <c r="C303" s="198" t="s">
        <v>483</v>
      </c>
      <c r="D303" s="199" t="s">
        <v>95</v>
      </c>
      <c r="E303" s="200">
        <v>66.75</v>
      </c>
      <c r="F303" s="200">
        <v>0</v>
      </c>
      <c r="G303" s="201">
        <f>E303*F303</f>
        <v>0</v>
      </c>
      <c r="O303" s="195">
        <v>2</v>
      </c>
      <c r="AA303" s="167">
        <v>1</v>
      </c>
      <c r="AB303" s="167">
        <v>7</v>
      </c>
      <c r="AC303" s="167">
        <v>7</v>
      </c>
      <c r="AZ303" s="167">
        <v>2</v>
      </c>
      <c r="BA303" s="167">
        <f>IF(AZ303=1,G303,0)</f>
        <v>0</v>
      </c>
      <c r="BB303" s="167">
        <f>IF(AZ303=2,G303,0)</f>
        <v>0</v>
      </c>
      <c r="BC303" s="167">
        <f>IF(AZ303=3,G303,0)</f>
        <v>0</v>
      </c>
      <c r="BD303" s="167">
        <f>IF(AZ303=4,G303,0)</f>
        <v>0</v>
      </c>
      <c r="BE303" s="167">
        <f>IF(AZ303=5,G303,0)</f>
        <v>0</v>
      </c>
      <c r="CA303" s="202">
        <v>1</v>
      </c>
      <c r="CB303" s="202">
        <v>7</v>
      </c>
      <c r="CZ303" s="167">
        <v>0.00025</v>
      </c>
    </row>
    <row r="304" spans="1:104" ht="12.75">
      <c r="A304" s="196">
        <v>123</v>
      </c>
      <c r="B304" s="197" t="s">
        <v>484</v>
      </c>
      <c r="C304" s="198" t="s">
        <v>485</v>
      </c>
      <c r="D304" s="199" t="s">
        <v>120</v>
      </c>
      <c r="E304" s="200">
        <v>1.7</v>
      </c>
      <c r="F304" s="200">
        <v>0</v>
      </c>
      <c r="G304" s="201">
        <f>E304*F304</f>
        <v>0</v>
      </c>
      <c r="O304" s="195">
        <v>2</v>
      </c>
      <c r="AA304" s="167">
        <v>1</v>
      </c>
      <c r="AB304" s="167">
        <v>7</v>
      </c>
      <c r="AC304" s="167">
        <v>7</v>
      </c>
      <c r="AZ304" s="167">
        <v>2</v>
      </c>
      <c r="BA304" s="167">
        <f>IF(AZ304=1,G304,0)</f>
        <v>0</v>
      </c>
      <c r="BB304" s="167">
        <f>IF(AZ304=2,G304,0)</f>
        <v>0</v>
      </c>
      <c r="BC304" s="167">
        <f>IF(AZ304=3,G304,0)</f>
        <v>0</v>
      </c>
      <c r="BD304" s="167">
        <f>IF(AZ304=4,G304,0)</f>
        <v>0</v>
      </c>
      <c r="BE304" s="167">
        <f>IF(AZ304=5,G304,0)</f>
        <v>0</v>
      </c>
      <c r="CA304" s="202">
        <v>1</v>
      </c>
      <c r="CB304" s="202">
        <v>7</v>
      </c>
      <c r="CZ304" s="167">
        <v>0.00037</v>
      </c>
    </row>
    <row r="305" spans="1:15" ht="12.75">
      <c r="A305" s="203"/>
      <c r="B305" s="205"/>
      <c r="C305" s="206" t="s">
        <v>486</v>
      </c>
      <c r="D305" s="207"/>
      <c r="E305" s="208">
        <v>1.7</v>
      </c>
      <c r="F305" s="209"/>
      <c r="G305" s="210"/>
      <c r="M305" s="204" t="s">
        <v>486</v>
      </c>
      <c r="O305" s="195"/>
    </row>
    <row r="306" spans="1:104" ht="12.75">
      <c r="A306" s="196">
        <v>124</v>
      </c>
      <c r="B306" s="197" t="s">
        <v>487</v>
      </c>
      <c r="C306" s="198" t="s">
        <v>488</v>
      </c>
      <c r="D306" s="199" t="s">
        <v>95</v>
      </c>
      <c r="E306" s="200">
        <v>78.2694</v>
      </c>
      <c r="F306" s="200">
        <v>0</v>
      </c>
      <c r="G306" s="201">
        <f>E306*F306</f>
        <v>0</v>
      </c>
      <c r="O306" s="195">
        <v>2</v>
      </c>
      <c r="AA306" s="167">
        <v>3</v>
      </c>
      <c r="AB306" s="167">
        <v>7</v>
      </c>
      <c r="AC306" s="167" t="s">
        <v>487</v>
      </c>
      <c r="AZ306" s="167">
        <v>2</v>
      </c>
      <c r="BA306" s="167">
        <f>IF(AZ306=1,G306,0)</f>
        <v>0</v>
      </c>
      <c r="BB306" s="167">
        <f>IF(AZ306=2,G306,0)</f>
        <v>0</v>
      </c>
      <c r="BC306" s="167">
        <f>IF(AZ306=3,G306,0)</f>
        <v>0</v>
      </c>
      <c r="BD306" s="167">
        <f>IF(AZ306=4,G306,0)</f>
        <v>0</v>
      </c>
      <c r="BE306" s="167">
        <f>IF(AZ306=5,G306,0)</f>
        <v>0</v>
      </c>
      <c r="CA306" s="202">
        <v>3</v>
      </c>
      <c r="CB306" s="202">
        <v>7</v>
      </c>
      <c r="CZ306" s="167">
        <v>0.0018</v>
      </c>
    </row>
    <row r="307" spans="1:15" ht="12.75">
      <c r="A307" s="203"/>
      <c r="B307" s="205"/>
      <c r="C307" s="206" t="s">
        <v>489</v>
      </c>
      <c r="D307" s="207"/>
      <c r="E307" s="208">
        <v>73.425</v>
      </c>
      <c r="F307" s="209"/>
      <c r="G307" s="210"/>
      <c r="M307" s="204" t="s">
        <v>489</v>
      </c>
      <c r="O307" s="195"/>
    </row>
    <row r="308" spans="1:15" ht="12.75">
      <c r="A308" s="203"/>
      <c r="B308" s="205"/>
      <c r="C308" s="206" t="s">
        <v>490</v>
      </c>
      <c r="D308" s="207"/>
      <c r="E308" s="208">
        <v>4.8444</v>
      </c>
      <c r="F308" s="209"/>
      <c r="G308" s="210"/>
      <c r="M308" s="204" t="s">
        <v>490</v>
      </c>
      <c r="O308" s="195"/>
    </row>
    <row r="309" spans="1:104" ht="12.75">
      <c r="A309" s="196">
        <v>125</v>
      </c>
      <c r="B309" s="197" t="s">
        <v>491</v>
      </c>
      <c r="C309" s="198" t="s">
        <v>492</v>
      </c>
      <c r="D309" s="199" t="s">
        <v>62</v>
      </c>
      <c r="E309" s="200"/>
      <c r="F309" s="200">
        <v>0</v>
      </c>
      <c r="G309" s="201">
        <f>E309*F309</f>
        <v>0</v>
      </c>
      <c r="O309" s="195">
        <v>2</v>
      </c>
      <c r="AA309" s="167">
        <v>7</v>
      </c>
      <c r="AB309" s="167">
        <v>1002</v>
      </c>
      <c r="AC309" s="167">
        <v>5</v>
      </c>
      <c r="AZ309" s="167">
        <v>2</v>
      </c>
      <c r="BA309" s="167">
        <f>IF(AZ309=1,G309,0)</f>
        <v>0</v>
      </c>
      <c r="BB309" s="167">
        <f>IF(AZ309=2,G309,0)</f>
        <v>0</v>
      </c>
      <c r="BC309" s="167">
        <f>IF(AZ309=3,G309,0)</f>
        <v>0</v>
      </c>
      <c r="BD309" s="167">
        <f>IF(AZ309=4,G309,0)</f>
        <v>0</v>
      </c>
      <c r="BE309" s="167">
        <f>IF(AZ309=5,G309,0)</f>
        <v>0</v>
      </c>
      <c r="CA309" s="202">
        <v>7</v>
      </c>
      <c r="CB309" s="202">
        <v>1002</v>
      </c>
      <c r="CZ309" s="167">
        <v>0</v>
      </c>
    </row>
    <row r="310" spans="1:57" ht="12.75">
      <c r="A310" s="211"/>
      <c r="B310" s="212" t="s">
        <v>75</v>
      </c>
      <c r="C310" s="213" t="str">
        <f>CONCATENATE(B290," ",C290)</f>
        <v>776 Podlahy povlakové</v>
      </c>
      <c r="D310" s="214"/>
      <c r="E310" s="215"/>
      <c r="F310" s="216"/>
      <c r="G310" s="217">
        <f>SUM(G290:G309)</f>
        <v>0</v>
      </c>
      <c r="O310" s="195">
        <v>4</v>
      </c>
      <c r="BA310" s="218">
        <f>SUM(BA290:BA309)</f>
        <v>0</v>
      </c>
      <c r="BB310" s="218">
        <f>SUM(BB290:BB309)</f>
        <v>0</v>
      </c>
      <c r="BC310" s="218">
        <f>SUM(BC290:BC309)</f>
        <v>0</v>
      </c>
      <c r="BD310" s="218">
        <f>SUM(BD290:BD309)</f>
        <v>0</v>
      </c>
      <c r="BE310" s="218">
        <f>SUM(BE290:BE309)</f>
        <v>0</v>
      </c>
    </row>
    <row r="311" spans="1:15" ht="12.75">
      <c r="A311" s="188" t="s">
        <v>73</v>
      </c>
      <c r="B311" s="189" t="s">
        <v>493</v>
      </c>
      <c r="C311" s="190" t="s">
        <v>494</v>
      </c>
      <c r="D311" s="191"/>
      <c r="E311" s="192"/>
      <c r="F311" s="192"/>
      <c r="G311" s="193"/>
      <c r="H311" s="194"/>
      <c r="I311" s="194"/>
      <c r="O311" s="195">
        <v>1</v>
      </c>
    </row>
    <row r="312" spans="1:104" ht="12.75">
      <c r="A312" s="196">
        <v>126</v>
      </c>
      <c r="B312" s="197" t="s">
        <v>495</v>
      </c>
      <c r="C312" s="198" t="s">
        <v>496</v>
      </c>
      <c r="D312" s="199" t="s">
        <v>95</v>
      </c>
      <c r="E312" s="200">
        <v>37.4264</v>
      </c>
      <c r="F312" s="200">
        <v>0</v>
      </c>
      <c r="G312" s="201">
        <f>E312*F312</f>
        <v>0</v>
      </c>
      <c r="O312" s="195">
        <v>2</v>
      </c>
      <c r="AA312" s="167">
        <v>1</v>
      </c>
      <c r="AB312" s="167">
        <v>7</v>
      </c>
      <c r="AC312" s="167">
        <v>7</v>
      </c>
      <c r="AZ312" s="167">
        <v>2</v>
      </c>
      <c r="BA312" s="167">
        <f>IF(AZ312=1,G312,0)</f>
        <v>0</v>
      </c>
      <c r="BB312" s="167">
        <f>IF(AZ312=2,G312,0)</f>
        <v>0</v>
      </c>
      <c r="BC312" s="167">
        <f>IF(AZ312=3,G312,0)</f>
        <v>0</v>
      </c>
      <c r="BD312" s="167">
        <f>IF(AZ312=4,G312,0)</f>
        <v>0</v>
      </c>
      <c r="BE312" s="167">
        <f>IF(AZ312=5,G312,0)</f>
        <v>0</v>
      </c>
      <c r="CA312" s="202">
        <v>1</v>
      </c>
      <c r="CB312" s="202">
        <v>7</v>
      </c>
      <c r="CZ312" s="167">
        <v>0.00021</v>
      </c>
    </row>
    <row r="313" spans="1:15" ht="12.75">
      <c r="A313" s="203"/>
      <c r="B313" s="205"/>
      <c r="C313" s="206" t="s">
        <v>163</v>
      </c>
      <c r="D313" s="207"/>
      <c r="E313" s="208">
        <v>2.392</v>
      </c>
      <c r="F313" s="209"/>
      <c r="G313" s="210"/>
      <c r="M313" s="204" t="s">
        <v>163</v>
      </c>
      <c r="O313" s="195"/>
    </row>
    <row r="314" spans="1:15" ht="12.75">
      <c r="A314" s="203"/>
      <c r="B314" s="205"/>
      <c r="C314" s="206" t="s">
        <v>164</v>
      </c>
      <c r="D314" s="207"/>
      <c r="E314" s="208">
        <v>9.504</v>
      </c>
      <c r="F314" s="209"/>
      <c r="G314" s="210"/>
      <c r="M314" s="204" t="s">
        <v>164</v>
      </c>
      <c r="O314" s="195"/>
    </row>
    <row r="315" spans="1:15" ht="12.75">
      <c r="A315" s="203"/>
      <c r="B315" s="205"/>
      <c r="C315" s="206" t="s">
        <v>165</v>
      </c>
      <c r="D315" s="207"/>
      <c r="E315" s="208">
        <v>5.856</v>
      </c>
      <c r="F315" s="209"/>
      <c r="G315" s="210"/>
      <c r="M315" s="204" t="s">
        <v>165</v>
      </c>
      <c r="O315" s="195"/>
    </row>
    <row r="316" spans="1:15" ht="12.75">
      <c r="A316" s="203"/>
      <c r="B316" s="205"/>
      <c r="C316" s="206" t="s">
        <v>166</v>
      </c>
      <c r="D316" s="207"/>
      <c r="E316" s="208">
        <v>19.6744</v>
      </c>
      <c r="F316" s="209"/>
      <c r="G316" s="210"/>
      <c r="M316" s="204" t="s">
        <v>166</v>
      </c>
      <c r="O316" s="195"/>
    </row>
    <row r="317" spans="1:104" ht="22.5">
      <c r="A317" s="196">
        <v>127</v>
      </c>
      <c r="B317" s="197" t="s">
        <v>497</v>
      </c>
      <c r="C317" s="198" t="s">
        <v>498</v>
      </c>
      <c r="D317" s="199" t="s">
        <v>95</v>
      </c>
      <c r="E317" s="200">
        <v>37.4264</v>
      </c>
      <c r="F317" s="200">
        <v>0</v>
      </c>
      <c r="G317" s="201">
        <f>E317*F317</f>
        <v>0</v>
      </c>
      <c r="O317" s="195">
        <v>2</v>
      </c>
      <c r="AA317" s="167">
        <v>1</v>
      </c>
      <c r="AB317" s="167">
        <v>7</v>
      </c>
      <c r="AC317" s="167">
        <v>7</v>
      </c>
      <c r="AZ317" s="167">
        <v>2</v>
      </c>
      <c r="BA317" s="167">
        <f>IF(AZ317=1,G317,0)</f>
        <v>0</v>
      </c>
      <c r="BB317" s="167">
        <f>IF(AZ317=2,G317,0)</f>
        <v>0</v>
      </c>
      <c r="BC317" s="167">
        <f>IF(AZ317=3,G317,0)</f>
        <v>0</v>
      </c>
      <c r="BD317" s="167">
        <f>IF(AZ317=4,G317,0)</f>
        <v>0</v>
      </c>
      <c r="BE317" s="167">
        <f>IF(AZ317=5,G317,0)</f>
        <v>0</v>
      </c>
      <c r="CA317" s="202">
        <v>1</v>
      </c>
      <c r="CB317" s="202">
        <v>7</v>
      </c>
      <c r="CZ317" s="167">
        <v>0.00276</v>
      </c>
    </row>
    <row r="318" spans="1:104" ht="12.75">
      <c r="A318" s="196">
        <v>128</v>
      </c>
      <c r="B318" s="197" t="s">
        <v>499</v>
      </c>
      <c r="C318" s="198" t="s">
        <v>500</v>
      </c>
      <c r="D318" s="199" t="s">
        <v>95</v>
      </c>
      <c r="E318" s="200">
        <v>41.169</v>
      </c>
      <c r="F318" s="200">
        <v>0</v>
      </c>
      <c r="G318" s="201">
        <f>E318*F318</f>
        <v>0</v>
      </c>
      <c r="O318" s="195">
        <v>2</v>
      </c>
      <c r="AA318" s="167">
        <v>12</v>
      </c>
      <c r="AB318" s="167">
        <v>0</v>
      </c>
      <c r="AC318" s="167">
        <v>82</v>
      </c>
      <c r="AZ318" s="167">
        <v>2</v>
      </c>
      <c r="BA318" s="167">
        <f>IF(AZ318=1,G318,0)</f>
        <v>0</v>
      </c>
      <c r="BB318" s="167">
        <f>IF(AZ318=2,G318,0)</f>
        <v>0</v>
      </c>
      <c r="BC318" s="167">
        <f>IF(AZ318=3,G318,0)</f>
        <v>0</v>
      </c>
      <c r="BD318" s="167">
        <f>IF(AZ318=4,G318,0)</f>
        <v>0</v>
      </c>
      <c r="BE318" s="167">
        <f>IF(AZ318=5,G318,0)</f>
        <v>0</v>
      </c>
      <c r="CA318" s="202">
        <v>12</v>
      </c>
      <c r="CB318" s="202">
        <v>0</v>
      </c>
      <c r="CZ318" s="167">
        <v>0.0105</v>
      </c>
    </row>
    <row r="319" spans="1:15" ht="12.75">
      <c r="A319" s="203"/>
      <c r="B319" s="205"/>
      <c r="C319" s="206" t="s">
        <v>501</v>
      </c>
      <c r="D319" s="207"/>
      <c r="E319" s="208">
        <v>41.169</v>
      </c>
      <c r="F319" s="209"/>
      <c r="G319" s="210"/>
      <c r="M319" s="204" t="s">
        <v>501</v>
      </c>
      <c r="O319" s="195"/>
    </row>
    <row r="320" spans="1:104" ht="22.5">
      <c r="A320" s="196">
        <v>129</v>
      </c>
      <c r="B320" s="197" t="s">
        <v>502</v>
      </c>
      <c r="C320" s="198" t="s">
        <v>503</v>
      </c>
      <c r="D320" s="199" t="s">
        <v>95</v>
      </c>
      <c r="E320" s="200">
        <v>2.875</v>
      </c>
      <c r="F320" s="200">
        <v>0</v>
      </c>
      <c r="G320" s="201">
        <f>E320*F320</f>
        <v>0</v>
      </c>
      <c r="O320" s="195">
        <v>2</v>
      </c>
      <c r="AA320" s="167">
        <v>12</v>
      </c>
      <c r="AB320" s="167">
        <v>0</v>
      </c>
      <c r="AC320" s="167">
        <v>96</v>
      </c>
      <c r="AZ320" s="167">
        <v>2</v>
      </c>
      <c r="BA320" s="167">
        <f>IF(AZ320=1,G320,0)</f>
        <v>0</v>
      </c>
      <c r="BB320" s="167">
        <f>IF(AZ320=2,G320,0)</f>
        <v>0</v>
      </c>
      <c r="BC320" s="167">
        <f>IF(AZ320=3,G320,0)</f>
        <v>0</v>
      </c>
      <c r="BD320" s="167">
        <f>IF(AZ320=4,G320,0)</f>
        <v>0</v>
      </c>
      <c r="BE320" s="167">
        <f>IF(AZ320=5,G320,0)</f>
        <v>0</v>
      </c>
      <c r="CA320" s="202">
        <v>12</v>
      </c>
      <c r="CB320" s="202">
        <v>0</v>
      </c>
      <c r="CZ320" s="167">
        <v>0</v>
      </c>
    </row>
    <row r="321" spans="1:15" ht="12.75">
      <c r="A321" s="203"/>
      <c r="B321" s="205"/>
      <c r="C321" s="206" t="s">
        <v>504</v>
      </c>
      <c r="D321" s="207"/>
      <c r="E321" s="208">
        <v>2.875</v>
      </c>
      <c r="F321" s="209"/>
      <c r="G321" s="210"/>
      <c r="M321" s="204" t="s">
        <v>504</v>
      </c>
      <c r="O321" s="195"/>
    </row>
    <row r="322" spans="1:104" ht="12.75">
      <c r="A322" s="196">
        <v>130</v>
      </c>
      <c r="B322" s="197" t="s">
        <v>505</v>
      </c>
      <c r="C322" s="198" t="s">
        <v>506</v>
      </c>
      <c r="D322" s="199" t="s">
        <v>62</v>
      </c>
      <c r="E322" s="200"/>
      <c r="F322" s="200">
        <v>0</v>
      </c>
      <c r="G322" s="201">
        <f>E322*F322</f>
        <v>0</v>
      </c>
      <c r="O322" s="195">
        <v>2</v>
      </c>
      <c r="AA322" s="167">
        <v>7</v>
      </c>
      <c r="AB322" s="167">
        <v>1002</v>
      </c>
      <c r="AC322" s="167">
        <v>5</v>
      </c>
      <c r="AZ322" s="167">
        <v>2</v>
      </c>
      <c r="BA322" s="167">
        <f>IF(AZ322=1,G322,0)</f>
        <v>0</v>
      </c>
      <c r="BB322" s="167">
        <f>IF(AZ322=2,G322,0)</f>
        <v>0</v>
      </c>
      <c r="BC322" s="167">
        <f>IF(AZ322=3,G322,0)</f>
        <v>0</v>
      </c>
      <c r="BD322" s="167">
        <f>IF(AZ322=4,G322,0)</f>
        <v>0</v>
      </c>
      <c r="BE322" s="167">
        <f>IF(AZ322=5,G322,0)</f>
        <v>0</v>
      </c>
      <c r="CA322" s="202">
        <v>7</v>
      </c>
      <c r="CB322" s="202">
        <v>1002</v>
      </c>
      <c r="CZ322" s="167">
        <v>0</v>
      </c>
    </row>
    <row r="323" spans="1:57" ht="12.75">
      <c r="A323" s="211"/>
      <c r="B323" s="212" t="s">
        <v>75</v>
      </c>
      <c r="C323" s="213" t="str">
        <f>CONCATENATE(B311," ",C311)</f>
        <v>781 Obklady keramické</v>
      </c>
      <c r="D323" s="214"/>
      <c r="E323" s="215"/>
      <c r="F323" s="216"/>
      <c r="G323" s="217">
        <f>SUM(G311:G322)</f>
        <v>0</v>
      </c>
      <c r="O323" s="195">
        <v>4</v>
      </c>
      <c r="BA323" s="218">
        <f>SUM(BA311:BA322)</f>
        <v>0</v>
      </c>
      <c r="BB323" s="218">
        <f>SUM(BB311:BB322)</f>
        <v>0</v>
      </c>
      <c r="BC323" s="218">
        <f>SUM(BC311:BC322)</f>
        <v>0</v>
      </c>
      <c r="BD323" s="218">
        <f>SUM(BD311:BD322)</f>
        <v>0</v>
      </c>
      <c r="BE323" s="218">
        <f>SUM(BE311:BE322)</f>
        <v>0</v>
      </c>
    </row>
    <row r="324" spans="1:15" ht="12.75">
      <c r="A324" s="188" t="s">
        <v>73</v>
      </c>
      <c r="B324" s="189" t="s">
        <v>507</v>
      </c>
      <c r="C324" s="190" t="s">
        <v>508</v>
      </c>
      <c r="D324" s="191"/>
      <c r="E324" s="192"/>
      <c r="F324" s="192"/>
      <c r="G324" s="193"/>
      <c r="H324" s="194"/>
      <c r="I324" s="194"/>
      <c r="O324" s="195">
        <v>1</v>
      </c>
    </row>
    <row r="325" spans="1:104" ht="12.75">
      <c r="A325" s="196">
        <v>131</v>
      </c>
      <c r="B325" s="197" t="s">
        <v>509</v>
      </c>
      <c r="C325" s="198" t="s">
        <v>510</v>
      </c>
      <c r="D325" s="199" t="s">
        <v>95</v>
      </c>
      <c r="E325" s="200">
        <v>377.477</v>
      </c>
      <c r="F325" s="200">
        <v>0</v>
      </c>
      <c r="G325" s="201">
        <f>E325*F325</f>
        <v>0</v>
      </c>
      <c r="O325" s="195">
        <v>2</v>
      </c>
      <c r="AA325" s="167">
        <v>1</v>
      </c>
      <c r="AB325" s="167">
        <v>7</v>
      </c>
      <c r="AC325" s="167">
        <v>7</v>
      </c>
      <c r="AZ325" s="167">
        <v>2</v>
      </c>
      <c r="BA325" s="167">
        <f>IF(AZ325=1,G325,0)</f>
        <v>0</v>
      </c>
      <c r="BB325" s="167">
        <f>IF(AZ325=2,G325,0)</f>
        <v>0</v>
      </c>
      <c r="BC325" s="167">
        <f>IF(AZ325=3,G325,0)</f>
        <v>0</v>
      </c>
      <c r="BD325" s="167">
        <f>IF(AZ325=4,G325,0)</f>
        <v>0</v>
      </c>
      <c r="BE325" s="167">
        <f>IF(AZ325=5,G325,0)</f>
        <v>0</v>
      </c>
      <c r="CA325" s="202">
        <v>1</v>
      </c>
      <c r="CB325" s="202">
        <v>7</v>
      </c>
      <c r="CZ325" s="167">
        <v>7E-05</v>
      </c>
    </row>
    <row r="326" spans="1:15" ht="12.75">
      <c r="A326" s="203"/>
      <c r="B326" s="205"/>
      <c r="C326" s="206" t="s">
        <v>511</v>
      </c>
      <c r="D326" s="207"/>
      <c r="E326" s="208">
        <v>0</v>
      </c>
      <c r="F326" s="209"/>
      <c r="G326" s="210"/>
      <c r="M326" s="204" t="s">
        <v>511</v>
      </c>
      <c r="O326" s="195"/>
    </row>
    <row r="327" spans="1:15" ht="12.75">
      <c r="A327" s="203"/>
      <c r="B327" s="205"/>
      <c r="C327" s="206" t="s">
        <v>512</v>
      </c>
      <c r="D327" s="207"/>
      <c r="E327" s="208">
        <v>208.2057</v>
      </c>
      <c r="F327" s="209"/>
      <c r="G327" s="210"/>
      <c r="M327" s="204" t="s">
        <v>512</v>
      </c>
      <c r="O327" s="195"/>
    </row>
    <row r="328" spans="1:15" ht="12.75">
      <c r="A328" s="203"/>
      <c r="B328" s="205"/>
      <c r="C328" s="206" t="s">
        <v>513</v>
      </c>
      <c r="D328" s="207"/>
      <c r="E328" s="208">
        <v>0</v>
      </c>
      <c r="F328" s="209"/>
      <c r="G328" s="210"/>
      <c r="M328" s="204" t="s">
        <v>513</v>
      </c>
      <c r="O328" s="195"/>
    </row>
    <row r="329" spans="1:15" ht="12.75">
      <c r="A329" s="203"/>
      <c r="B329" s="205"/>
      <c r="C329" s="206" t="s">
        <v>514</v>
      </c>
      <c r="D329" s="207"/>
      <c r="E329" s="208">
        <v>87.2475</v>
      </c>
      <c r="F329" s="209"/>
      <c r="G329" s="210"/>
      <c r="M329" s="204" t="s">
        <v>514</v>
      </c>
      <c r="O329" s="195"/>
    </row>
    <row r="330" spans="1:15" ht="12.75">
      <c r="A330" s="203"/>
      <c r="B330" s="205"/>
      <c r="C330" s="232" t="s">
        <v>515</v>
      </c>
      <c r="D330" s="207"/>
      <c r="E330" s="231">
        <v>295.45320000000004</v>
      </c>
      <c r="F330" s="209"/>
      <c r="G330" s="210"/>
      <c r="M330" s="204" t="s">
        <v>515</v>
      </c>
      <c r="O330" s="195"/>
    </row>
    <row r="331" spans="1:15" ht="12.75">
      <c r="A331" s="203"/>
      <c r="B331" s="205"/>
      <c r="C331" s="206" t="s">
        <v>516</v>
      </c>
      <c r="D331" s="207"/>
      <c r="E331" s="208">
        <v>0</v>
      </c>
      <c r="F331" s="209"/>
      <c r="G331" s="210"/>
      <c r="M331" s="204" t="s">
        <v>516</v>
      </c>
      <c r="O331" s="195"/>
    </row>
    <row r="332" spans="1:15" ht="12.75">
      <c r="A332" s="203"/>
      <c r="B332" s="205"/>
      <c r="C332" s="206" t="s">
        <v>517</v>
      </c>
      <c r="D332" s="207"/>
      <c r="E332" s="208">
        <v>82.0238</v>
      </c>
      <c r="F332" s="209"/>
      <c r="G332" s="210"/>
      <c r="M332" s="204" t="s">
        <v>517</v>
      </c>
      <c r="O332" s="195"/>
    </row>
    <row r="333" spans="1:15" ht="12.75">
      <c r="A333" s="203"/>
      <c r="B333" s="205"/>
      <c r="C333" s="232" t="s">
        <v>515</v>
      </c>
      <c r="D333" s="207"/>
      <c r="E333" s="231">
        <v>82.0238</v>
      </c>
      <c r="F333" s="209"/>
      <c r="G333" s="210"/>
      <c r="M333" s="204" t="s">
        <v>515</v>
      </c>
      <c r="O333" s="195"/>
    </row>
    <row r="334" spans="1:104" ht="12.75">
      <c r="A334" s="196">
        <v>132</v>
      </c>
      <c r="B334" s="197" t="s">
        <v>518</v>
      </c>
      <c r="C334" s="198" t="s">
        <v>519</v>
      </c>
      <c r="D334" s="199" t="s">
        <v>95</v>
      </c>
      <c r="E334" s="200">
        <v>295.4532</v>
      </c>
      <c r="F334" s="200">
        <v>0</v>
      </c>
      <c r="G334" s="201">
        <f>E334*F334</f>
        <v>0</v>
      </c>
      <c r="O334" s="195">
        <v>2</v>
      </c>
      <c r="AA334" s="167">
        <v>1</v>
      </c>
      <c r="AB334" s="167">
        <v>7</v>
      </c>
      <c r="AC334" s="167">
        <v>7</v>
      </c>
      <c r="AZ334" s="167">
        <v>2</v>
      </c>
      <c r="BA334" s="167">
        <f>IF(AZ334=1,G334,0)</f>
        <v>0</v>
      </c>
      <c r="BB334" s="167">
        <f>IF(AZ334=2,G334,0)</f>
        <v>0</v>
      </c>
      <c r="BC334" s="167">
        <f>IF(AZ334=3,G334,0)</f>
        <v>0</v>
      </c>
      <c r="BD334" s="167">
        <f>IF(AZ334=4,G334,0)</f>
        <v>0</v>
      </c>
      <c r="BE334" s="167">
        <f>IF(AZ334=5,G334,0)</f>
        <v>0</v>
      </c>
      <c r="CA334" s="202">
        <v>1</v>
      </c>
      <c r="CB334" s="202">
        <v>7</v>
      </c>
      <c r="CZ334" s="167">
        <v>0.00029</v>
      </c>
    </row>
    <row r="335" spans="1:104" ht="12.75">
      <c r="A335" s="196">
        <v>133</v>
      </c>
      <c r="B335" s="197" t="s">
        <v>520</v>
      </c>
      <c r="C335" s="198" t="s">
        <v>521</v>
      </c>
      <c r="D335" s="199" t="s">
        <v>95</v>
      </c>
      <c r="E335" s="200">
        <v>82.0238</v>
      </c>
      <c r="F335" s="200">
        <v>0</v>
      </c>
      <c r="G335" s="201">
        <f>E335*F335</f>
        <v>0</v>
      </c>
      <c r="O335" s="195">
        <v>2</v>
      </c>
      <c r="AA335" s="167">
        <v>1</v>
      </c>
      <c r="AB335" s="167">
        <v>7</v>
      </c>
      <c r="AC335" s="167">
        <v>7</v>
      </c>
      <c r="AZ335" s="167">
        <v>2</v>
      </c>
      <c r="BA335" s="167">
        <f>IF(AZ335=1,G335,0)</f>
        <v>0</v>
      </c>
      <c r="BB335" s="167">
        <f>IF(AZ335=2,G335,0)</f>
        <v>0</v>
      </c>
      <c r="BC335" s="167">
        <f>IF(AZ335=3,G335,0)</f>
        <v>0</v>
      </c>
      <c r="BD335" s="167">
        <f>IF(AZ335=4,G335,0)</f>
        <v>0</v>
      </c>
      <c r="BE335" s="167">
        <f>IF(AZ335=5,G335,0)</f>
        <v>0</v>
      </c>
      <c r="CA335" s="202">
        <v>1</v>
      </c>
      <c r="CB335" s="202">
        <v>7</v>
      </c>
      <c r="CZ335" s="167">
        <v>0.00029</v>
      </c>
    </row>
    <row r="336" spans="1:104" ht="12.75">
      <c r="A336" s="196">
        <v>134</v>
      </c>
      <c r="B336" s="197" t="s">
        <v>522</v>
      </c>
      <c r="C336" s="198" t="s">
        <v>523</v>
      </c>
      <c r="D336" s="199" t="s">
        <v>95</v>
      </c>
      <c r="E336" s="200">
        <v>208.2057</v>
      </c>
      <c r="F336" s="200">
        <v>0</v>
      </c>
      <c r="G336" s="201">
        <f>E336*F336</f>
        <v>0</v>
      </c>
      <c r="O336" s="195">
        <v>2</v>
      </c>
      <c r="AA336" s="167">
        <v>1</v>
      </c>
      <c r="AB336" s="167">
        <v>7</v>
      </c>
      <c r="AC336" s="167">
        <v>7</v>
      </c>
      <c r="AZ336" s="167">
        <v>2</v>
      </c>
      <c r="BA336" s="167">
        <f>IF(AZ336=1,G336,0)</f>
        <v>0</v>
      </c>
      <c r="BB336" s="167">
        <f>IF(AZ336=2,G336,0)</f>
        <v>0</v>
      </c>
      <c r="BC336" s="167">
        <f>IF(AZ336=3,G336,0)</f>
        <v>0</v>
      </c>
      <c r="BD336" s="167">
        <f>IF(AZ336=4,G336,0)</f>
        <v>0</v>
      </c>
      <c r="BE336" s="167">
        <f>IF(AZ336=5,G336,0)</f>
        <v>0</v>
      </c>
      <c r="CA336" s="202">
        <v>1</v>
      </c>
      <c r="CB336" s="202">
        <v>7</v>
      </c>
      <c r="CZ336" s="167">
        <v>0</v>
      </c>
    </row>
    <row r="337" spans="1:104" ht="12.75">
      <c r="A337" s="196">
        <v>135</v>
      </c>
      <c r="B337" s="197" t="s">
        <v>524</v>
      </c>
      <c r="C337" s="198" t="s">
        <v>525</v>
      </c>
      <c r="D337" s="199" t="s">
        <v>95</v>
      </c>
      <c r="E337" s="200">
        <v>208.2057</v>
      </c>
      <c r="F337" s="200">
        <v>0</v>
      </c>
      <c r="G337" s="201">
        <f>E337*F337</f>
        <v>0</v>
      </c>
      <c r="O337" s="195">
        <v>2</v>
      </c>
      <c r="AA337" s="167">
        <v>1</v>
      </c>
      <c r="AB337" s="167">
        <v>7</v>
      </c>
      <c r="AC337" s="167">
        <v>7</v>
      </c>
      <c r="AZ337" s="167">
        <v>2</v>
      </c>
      <c r="BA337" s="167">
        <f>IF(AZ337=1,G337,0)</f>
        <v>0</v>
      </c>
      <c r="BB337" s="167">
        <f>IF(AZ337=2,G337,0)</f>
        <v>0</v>
      </c>
      <c r="BC337" s="167">
        <f>IF(AZ337=3,G337,0)</f>
        <v>0</v>
      </c>
      <c r="BD337" s="167">
        <f>IF(AZ337=4,G337,0)</f>
        <v>0</v>
      </c>
      <c r="BE337" s="167">
        <f>IF(AZ337=5,G337,0)</f>
        <v>0</v>
      </c>
      <c r="CA337" s="202">
        <v>1</v>
      </c>
      <c r="CB337" s="202">
        <v>7</v>
      </c>
      <c r="CZ337" s="167">
        <v>0</v>
      </c>
    </row>
    <row r="338" spans="1:57" ht="12.75">
      <c r="A338" s="211"/>
      <c r="B338" s="212" t="s">
        <v>75</v>
      </c>
      <c r="C338" s="213" t="str">
        <f>CONCATENATE(B324," ",C324)</f>
        <v>784 Malby</v>
      </c>
      <c r="D338" s="214"/>
      <c r="E338" s="215"/>
      <c r="F338" s="216"/>
      <c r="G338" s="217">
        <f>SUM(G324:G337)</f>
        <v>0</v>
      </c>
      <c r="O338" s="195">
        <v>4</v>
      </c>
      <c r="BA338" s="218">
        <f>SUM(BA324:BA337)</f>
        <v>0</v>
      </c>
      <c r="BB338" s="218">
        <f>SUM(BB324:BB337)</f>
        <v>0</v>
      </c>
      <c r="BC338" s="218">
        <f>SUM(BC324:BC337)</f>
        <v>0</v>
      </c>
      <c r="BD338" s="218">
        <f>SUM(BD324:BD337)</f>
        <v>0</v>
      </c>
      <c r="BE338" s="218">
        <f>SUM(BE324:BE337)</f>
        <v>0</v>
      </c>
    </row>
    <row r="339" spans="1:15" ht="12.75">
      <c r="A339" s="188" t="s">
        <v>73</v>
      </c>
      <c r="B339" s="189" t="s">
        <v>526</v>
      </c>
      <c r="C339" s="190" t="s">
        <v>527</v>
      </c>
      <c r="D339" s="191"/>
      <c r="E339" s="192"/>
      <c r="F339" s="192"/>
      <c r="G339" s="193"/>
      <c r="H339" s="194"/>
      <c r="I339" s="194"/>
      <c r="O339" s="195">
        <v>1</v>
      </c>
    </row>
    <row r="340" spans="1:104" ht="22.5">
      <c r="A340" s="196">
        <v>136</v>
      </c>
      <c r="B340" s="197" t="s">
        <v>528</v>
      </c>
      <c r="C340" s="198" t="s">
        <v>529</v>
      </c>
      <c r="D340" s="199" t="s">
        <v>337</v>
      </c>
      <c r="E340" s="200">
        <v>1</v>
      </c>
      <c r="F340" s="200">
        <v>0</v>
      </c>
      <c r="G340" s="201">
        <f>E340*F340</f>
        <v>0</v>
      </c>
      <c r="O340" s="195">
        <v>2</v>
      </c>
      <c r="AA340" s="167">
        <v>12</v>
      </c>
      <c r="AB340" s="167">
        <v>0</v>
      </c>
      <c r="AC340" s="167">
        <v>69</v>
      </c>
      <c r="AZ340" s="167">
        <v>4</v>
      </c>
      <c r="BA340" s="167">
        <f>IF(AZ340=1,G340,0)</f>
        <v>0</v>
      </c>
      <c r="BB340" s="167">
        <f>IF(AZ340=2,G340,0)</f>
        <v>0</v>
      </c>
      <c r="BC340" s="167">
        <f>IF(AZ340=3,G340,0)</f>
        <v>0</v>
      </c>
      <c r="BD340" s="167">
        <f>IF(AZ340=4,G340,0)</f>
        <v>0</v>
      </c>
      <c r="BE340" s="167">
        <f>IF(AZ340=5,G340,0)</f>
        <v>0</v>
      </c>
      <c r="CA340" s="202">
        <v>12</v>
      </c>
      <c r="CB340" s="202">
        <v>0</v>
      </c>
      <c r="CZ340" s="167">
        <v>0</v>
      </c>
    </row>
    <row r="341" spans="1:104" ht="12.75">
      <c r="A341" s="196">
        <v>137</v>
      </c>
      <c r="B341" s="197" t="s">
        <v>530</v>
      </c>
      <c r="C341" s="198" t="s">
        <v>341</v>
      </c>
      <c r="D341" s="199" t="s">
        <v>62</v>
      </c>
      <c r="E341" s="200">
        <v>5</v>
      </c>
      <c r="F341" s="200">
        <v>0</v>
      </c>
      <c r="G341" s="201">
        <f>E341*F341</f>
        <v>0</v>
      </c>
      <c r="O341" s="195">
        <v>2</v>
      </c>
      <c r="AA341" s="167">
        <v>12</v>
      </c>
      <c r="AB341" s="167">
        <v>0</v>
      </c>
      <c r="AC341" s="167">
        <v>70</v>
      </c>
      <c r="AZ341" s="167">
        <v>4</v>
      </c>
      <c r="BA341" s="167">
        <f>IF(AZ341=1,G341,0)</f>
        <v>0</v>
      </c>
      <c r="BB341" s="167">
        <f>IF(AZ341=2,G341,0)</f>
        <v>0</v>
      </c>
      <c r="BC341" s="167">
        <f>IF(AZ341=3,G341,0)</f>
        <v>0</v>
      </c>
      <c r="BD341" s="167">
        <f>IF(AZ341=4,G341,0)</f>
        <v>0</v>
      </c>
      <c r="BE341" s="167">
        <f>IF(AZ341=5,G341,0)</f>
        <v>0</v>
      </c>
      <c r="CA341" s="202">
        <v>12</v>
      </c>
      <c r="CB341" s="202">
        <v>0</v>
      </c>
      <c r="CZ341" s="167">
        <v>0</v>
      </c>
    </row>
    <row r="342" spans="1:57" ht="12.75">
      <c r="A342" s="211"/>
      <c r="B342" s="212" t="s">
        <v>75</v>
      </c>
      <c r="C342" s="213" t="str">
        <f>CONCATENATE(B339," ",C339)</f>
        <v>M21 Elektromontáže</v>
      </c>
      <c r="D342" s="214"/>
      <c r="E342" s="215"/>
      <c r="F342" s="216"/>
      <c r="G342" s="217">
        <f>SUM(G339:G341)</f>
        <v>0</v>
      </c>
      <c r="O342" s="195">
        <v>4</v>
      </c>
      <c r="BA342" s="218">
        <f>SUM(BA339:BA341)</f>
        <v>0</v>
      </c>
      <c r="BB342" s="218">
        <f>SUM(BB339:BB341)</f>
        <v>0</v>
      </c>
      <c r="BC342" s="218">
        <f>SUM(BC339:BC341)</f>
        <v>0</v>
      </c>
      <c r="BD342" s="218">
        <f>SUM(BD339:BD341)</f>
        <v>0</v>
      </c>
      <c r="BE342" s="218">
        <f>SUM(BE339:BE341)</f>
        <v>0</v>
      </c>
    </row>
    <row r="343" spans="1:15" ht="12.75">
      <c r="A343" s="188" t="s">
        <v>73</v>
      </c>
      <c r="B343" s="189" t="s">
        <v>531</v>
      </c>
      <c r="C343" s="190" t="s">
        <v>532</v>
      </c>
      <c r="D343" s="191"/>
      <c r="E343" s="192"/>
      <c r="F343" s="192"/>
      <c r="G343" s="193"/>
      <c r="H343" s="194"/>
      <c r="I343" s="194"/>
      <c r="O343" s="195">
        <v>1</v>
      </c>
    </row>
    <row r="344" spans="1:104" ht="12.75">
      <c r="A344" s="196">
        <v>138</v>
      </c>
      <c r="B344" s="197" t="s">
        <v>533</v>
      </c>
      <c r="C344" s="198" t="s">
        <v>534</v>
      </c>
      <c r="D344" s="199" t="s">
        <v>337</v>
      </c>
      <c r="E344" s="200">
        <v>1</v>
      </c>
      <c r="F344" s="200">
        <v>0</v>
      </c>
      <c r="G344" s="201">
        <f>E344*F344</f>
        <v>0</v>
      </c>
      <c r="O344" s="195">
        <v>2</v>
      </c>
      <c r="AA344" s="167">
        <v>12</v>
      </c>
      <c r="AB344" s="167">
        <v>0</v>
      </c>
      <c r="AC344" s="167">
        <v>149</v>
      </c>
      <c r="AZ344" s="167">
        <v>4</v>
      </c>
      <c r="BA344" s="167">
        <f>IF(AZ344=1,G344,0)</f>
        <v>0</v>
      </c>
      <c r="BB344" s="167">
        <f>IF(AZ344=2,G344,0)</f>
        <v>0</v>
      </c>
      <c r="BC344" s="167">
        <f>IF(AZ344=3,G344,0)</f>
        <v>0</v>
      </c>
      <c r="BD344" s="167">
        <f>IF(AZ344=4,G344,0)</f>
        <v>0</v>
      </c>
      <c r="BE344" s="167">
        <f>IF(AZ344=5,G344,0)</f>
        <v>0</v>
      </c>
      <c r="CA344" s="202">
        <v>12</v>
      </c>
      <c r="CB344" s="202">
        <v>0</v>
      </c>
      <c r="CZ344" s="167">
        <v>0</v>
      </c>
    </row>
    <row r="345" spans="1:104" ht="12.75">
      <c r="A345" s="196">
        <v>139</v>
      </c>
      <c r="B345" s="197" t="s">
        <v>535</v>
      </c>
      <c r="C345" s="198" t="s">
        <v>341</v>
      </c>
      <c r="D345" s="199" t="s">
        <v>62</v>
      </c>
      <c r="E345" s="200">
        <v>5</v>
      </c>
      <c r="F345" s="200">
        <v>0</v>
      </c>
      <c r="G345" s="201">
        <f>E345*F345</f>
        <v>0</v>
      </c>
      <c r="O345" s="195">
        <v>2</v>
      </c>
      <c r="AA345" s="167">
        <v>12</v>
      </c>
      <c r="AB345" s="167">
        <v>0</v>
      </c>
      <c r="AC345" s="167">
        <v>150</v>
      </c>
      <c r="AZ345" s="167">
        <v>4</v>
      </c>
      <c r="BA345" s="167">
        <f>IF(AZ345=1,G345,0)</f>
        <v>0</v>
      </c>
      <c r="BB345" s="167">
        <f>IF(AZ345=2,G345,0)</f>
        <v>0</v>
      </c>
      <c r="BC345" s="167">
        <f>IF(AZ345=3,G345,0)</f>
        <v>0</v>
      </c>
      <c r="BD345" s="167">
        <f>IF(AZ345=4,G345,0)</f>
        <v>0</v>
      </c>
      <c r="BE345" s="167">
        <f>IF(AZ345=5,G345,0)</f>
        <v>0</v>
      </c>
      <c r="CA345" s="202">
        <v>12</v>
      </c>
      <c r="CB345" s="202">
        <v>0</v>
      </c>
      <c r="CZ345" s="167">
        <v>0</v>
      </c>
    </row>
    <row r="346" spans="1:57" ht="12.75">
      <c r="A346" s="211"/>
      <c r="B346" s="212" t="s">
        <v>75</v>
      </c>
      <c r="C346" s="213" t="str">
        <f>CONCATENATE(B343," ",C343)</f>
        <v>M24 Montáže vzduchotechnických zařízení</v>
      </c>
      <c r="D346" s="214"/>
      <c r="E346" s="215"/>
      <c r="F346" s="216"/>
      <c r="G346" s="217">
        <f>SUM(G343:G345)</f>
        <v>0</v>
      </c>
      <c r="O346" s="195">
        <v>4</v>
      </c>
      <c r="BA346" s="218">
        <f>SUM(BA343:BA345)</f>
        <v>0</v>
      </c>
      <c r="BB346" s="218">
        <f>SUM(BB343:BB345)</f>
        <v>0</v>
      </c>
      <c r="BC346" s="218">
        <f>SUM(BC343:BC345)</f>
        <v>0</v>
      </c>
      <c r="BD346" s="218">
        <f>SUM(BD343:BD345)</f>
        <v>0</v>
      </c>
      <c r="BE346" s="218">
        <f>SUM(BE343:BE345)</f>
        <v>0</v>
      </c>
    </row>
    <row r="347" spans="1:15" ht="12.75">
      <c r="A347" s="188" t="s">
        <v>73</v>
      </c>
      <c r="B347" s="189" t="s">
        <v>536</v>
      </c>
      <c r="C347" s="190" t="s">
        <v>537</v>
      </c>
      <c r="D347" s="191"/>
      <c r="E347" s="192"/>
      <c r="F347" s="192"/>
      <c r="G347" s="193"/>
      <c r="H347" s="194"/>
      <c r="I347" s="194"/>
      <c r="O347" s="195">
        <v>1</v>
      </c>
    </row>
    <row r="348" spans="1:104" ht="12.75">
      <c r="A348" s="196">
        <v>140</v>
      </c>
      <c r="B348" s="197" t="s">
        <v>538</v>
      </c>
      <c r="C348" s="198" t="s">
        <v>539</v>
      </c>
      <c r="D348" s="199" t="s">
        <v>92</v>
      </c>
      <c r="E348" s="200">
        <v>44.66489281</v>
      </c>
      <c r="F348" s="200">
        <v>0</v>
      </c>
      <c r="G348" s="201">
        <f>E348*F348</f>
        <v>0</v>
      </c>
      <c r="O348" s="195">
        <v>2</v>
      </c>
      <c r="AA348" s="167">
        <v>8</v>
      </c>
      <c r="AB348" s="167">
        <v>0</v>
      </c>
      <c r="AC348" s="167">
        <v>3</v>
      </c>
      <c r="AZ348" s="167">
        <v>1</v>
      </c>
      <c r="BA348" s="167">
        <f>IF(AZ348=1,G348,0)</f>
        <v>0</v>
      </c>
      <c r="BB348" s="167">
        <f>IF(AZ348=2,G348,0)</f>
        <v>0</v>
      </c>
      <c r="BC348" s="167">
        <f>IF(AZ348=3,G348,0)</f>
        <v>0</v>
      </c>
      <c r="BD348" s="167">
        <f>IF(AZ348=4,G348,0)</f>
        <v>0</v>
      </c>
      <c r="BE348" s="167">
        <f>IF(AZ348=5,G348,0)</f>
        <v>0</v>
      </c>
      <c r="CA348" s="202">
        <v>8</v>
      </c>
      <c r="CB348" s="202">
        <v>0</v>
      </c>
      <c r="CZ348" s="167">
        <v>0</v>
      </c>
    </row>
    <row r="349" spans="1:104" ht="12.75">
      <c r="A349" s="196">
        <v>141</v>
      </c>
      <c r="B349" s="197" t="s">
        <v>540</v>
      </c>
      <c r="C349" s="198" t="s">
        <v>541</v>
      </c>
      <c r="D349" s="199" t="s">
        <v>92</v>
      </c>
      <c r="E349" s="200">
        <v>848.63296339</v>
      </c>
      <c r="F349" s="200">
        <v>0</v>
      </c>
      <c r="G349" s="201">
        <f>E349*F349</f>
        <v>0</v>
      </c>
      <c r="O349" s="195">
        <v>2</v>
      </c>
      <c r="AA349" s="167">
        <v>8</v>
      </c>
      <c r="AB349" s="167">
        <v>0</v>
      </c>
      <c r="AC349" s="167">
        <v>3</v>
      </c>
      <c r="AZ349" s="167">
        <v>1</v>
      </c>
      <c r="BA349" s="167">
        <f>IF(AZ349=1,G349,0)</f>
        <v>0</v>
      </c>
      <c r="BB349" s="167">
        <f>IF(AZ349=2,G349,0)</f>
        <v>0</v>
      </c>
      <c r="BC349" s="167">
        <f>IF(AZ349=3,G349,0)</f>
        <v>0</v>
      </c>
      <c r="BD349" s="167">
        <f>IF(AZ349=4,G349,0)</f>
        <v>0</v>
      </c>
      <c r="BE349" s="167">
        <f>IF(AZ349=5,G349,0)</f>
        <v>0</v>
      </c>
      <c r="CA349" s="202">
        <v>8</v>
      </c>
      <c r="CB349" s="202">
        <v>0</v>
      </c>
      <c r="CZ349" s="167">
        <v>0</v>
      </c>
    </row>
    <row r="350" spans="1:104" ht="12.75">
      <c r="A350" s="196">
        <v>142</v>
      </c>
      <c r="B350" s="197" t="s">
        <v>542</v>
      </c>
      <c r="C350" s="198" t="s">
        <v>543</v>
      </c>
      <c r="D350" s="199" t="s">
        <v>92</v>
      </c>
      <c r="E350" s="200">
        <v>44.66489281</v>
      </c>
      <c r="F350" s="200">
        <v>0</v>
      </c>
      <c r="G350" s="201">
        <f>E350*F350</f>
        <v>0</v>
      </c>
      <c r="O350" s="195">
        <v>2</v>
      </c>
      <c r="AA350" s="167">
        <v>8</v>
      </c>
      <c r="AB350" s="167">
        <v>0</v>
      </c>
      <c r="AC350" s="167">
        <v>3</v>
      </c>
      <c r="AZ350" s="167">
        <v>1</v>
      </c>
      <c r="BA350" s="167">
        <f>IF(AZ350=1,G350,0)</f>
        <v>0</v>
      </c>
      <c r="BB350" s="167">
        <f>IF(AZ350=2,G350,0)</f>
        <v>0</v>
      </c>
      <c r="BC350" s="167">
        <f>IF(AZ350=3,G350,0)</f>
        <v>0</v>
      </c>
      <c r="BD350" s="167">
        <f>IF(AZ350=4,G350,0)</f>
        <v>0</v>
      </c>
      <c r="BE350" s="167">
        <f>IF(AZ350=5,G350,0)</f>
        <v>0</v>
      </c>
      <c r="CA350" s="202">
        <v>8</v>
      </c>
      <c r="CB350" s="202">
        <v>0</v>
      </c>
      <c r="CZ350" s="167">
        <v>0</v>
      </c>
    </row>
    <row r="351" spans="1:104" ht="12.75">
      <c r="A351" s="196">
        <v>143</v>
      </c>
      <c r="B351" s="197" t="s">
        <v>544</v>
      </c>
      <c r="C351" s="198" t="s">
        <v>545</v>
      </c>
      <c r="D351" s="199" t="s">
        <v>92</v>
      </c>
      <c r="E351" s="200">
        <v>178.65957124</v>
      </c>
      <c r="F351" s="200">
        <v>0</v>
      </c>
      <c r="G351" s="201">
        <f>E351*F351</f>
        <v>0</v>
      </c>
      <c r="O351" s="195">
        <v>2</v>
      </c>
      <c r="AA351" s="167">
        <v>8</v>
      </c>
      <c r="AB351" s="167">
        <v>0</v>
      </c>
      <c r="AC351" s="167">
        <v>3</v>
      </c>
      <c r="AZ351" s="167">
        <v>1</v>
      </c>
      <c r="BA351" s="167">
        <f>IF(AZ351=1,G351,0)</f>
        <v>0</v>
      </c>
      <c r="BB351" s="167">
        <f>IF(AZ351=2,G351,0)</f>
        <v>0</v>
      </c>
      <c r="BC351" s="167">
        <f>IF(AZ351=3,G351,0)</f>
        <v>0</v>
      </c>
      <c r="BD351" s="167">
        <f>IF(AZ351=4,G351,0)</f>
        <v>0</v>
      </c>
      <c r="BE351" s="167">
        <f>IF(AZ351=5,G351,0)</f>
        <v>0</v>
      </c>
      <c r="CA351" s="202">
        <v>8</v>
      </c>
      <c r="CB351" s="202">
        <v>0</v>
      </c>
      <c r="CZ351" s="167">
        <v>0</v>
      </c>
    </row>
    <row r="352" spans="1:104" ht="12.75">
      <c r="A352" s="196">
        <v>144</v>
      </c>
      <c r="B352" s="197" t="s">
        <v>546</v>
      </c>
      <c r="C352" s="198" t="s">
        <v>547</v>
      </c>
      <c r="D352" s="199" t="s">
        <v>92</v>
      </c>
      <c r="E352" s="200">
        <v>44.66489281</v>
      </c>
      <c r="F352" s="200">
        <v>0</v>
      </c>
      <c r="G352" s="201">
        <f>E352*F352</f>
        <v>0</v>
      </c>
      <c r="O352" s="195">
        <v>2</v>
      </c>
      <c r="AA352" s="167">
        <v>8</v>
      </c>
      <c r="AB352" s="167">
        <v>0</v>
      </c>
      <c r="AC352" s="167">
        <v>3</v>
      </c>
      <c r="AZ352" s="167">
        <v>1</v>
      </c>
      <c r="BA352" s="167">
        <f>IF(AZ352=1,G352,0)</f>
        <v>0</v>
      </c>
      <c r="BB352" s="167">
        <f>IF(AZ352=2,G352,0)</f>
        <v>0</v>
      </c>
      <c r="BC352" s="167">
        <f>IF(AZ352=3,G352,0)</f>
        <v>0</v>
      </c>
      <c r="BD352" s="167">
        <f>IF(AZ352=4,G352,0)</f>
        <v>0</v>
      </c>
      <c r="BE352" s="167">
        <f>IF(AZ352=5,G352,0)</f>
        <v>0</v>
      </c>
      <c r="CA352" s="202">
        <v>8</v>
      </c>
      <c r="CB352" s="202">
        <v>0</v>
      </c>
      <c r="CZ352" s="167">
        <v>0</v>
      </c>
    </row>
    <row r="353" spans="1:104" ht="12.75">
      <c r="A353" s="196">
        <v>145</v>
      </c>
      <c r="B353" s="197" t="s">
        <v>548</v>
      </c>
      <c r="C353" s="198" t="s">
        <v>549</v>
      </c>
      <c r="D353" s="199" t="s">
        <v>92</v>
      </c>
      <c r="E353" s="200">
        <v>44.66489281</v>
      </c>
      <c r="F353" s="200">
        <v>0</v>
      </c>
      <c r="G353" s="201">
        <f>E353*F353</f>
        <v>0</v>
      </c>
      <c r="O353" s="195">
        <v>2</v>
      </c>
      <c r="AA353" s="167">
        <v>8</v>
      </c>
      <c r="AB353" s="167">
        <v>0</v>
      </c>
      <c r="AC353" s="167">
        <v>3</v>
      </c>
      <c r="AZ353" s="167">
        <v>1</v>
      </c>
      <c r="BA353" s="167">
        <f>IF(AZ353=1,G353,0)</f>
        <v>0</v>
      </c>
      <c r="BB353" s="167">
        <f>IF(AZ353=2,G353,0)</f>
        <v>0</v>
      </c>
      <c r="BC353" s="167">
        <f>IF(AZ353=3,G353,0)</f>
        <v>0</v>
      </c>
      <c r="BD353" s="167">
        <f>IF(AZ353=4,G353,0)</f>
        <v>0</v>
      </c>
      <c r="BE353" s="167">
        <f>IF(AZ353=5,G353,0)</f>
        <v>0</v>
      </c>
      <c r="CA353" s="202">
        <v>8</v>
      </c>
      <c r="CB353" s="202">
        <v>0</v>
      </c>
      <c r="CZ353" s="167">
        <v>0</v>
      </c>
    </row>
    <row r="354" spans="1:104" ht="12.75">
      <c r="A354" s="196">
        <v>146</v>
      </c>
      <c r="B354" s="197" t="s">
        <v>550</v>
      </c>
      <c r="C354" s="198" t="s">
        <v>551</v>
      </c>
      <c r="D354" s="199" t="s">
        <v>92</v>
      </c>
      <c r="E354" s="200">
        <v>44.66489281</v>
      </c>
      <c r="F354" s="200">
        <v>0</v>
      </c>
      <c r="G354" s="201">
        <f>E354*F354</f>
        <v>0</v>
      </c>
      <c r="O354" s="195">
        <v>2</v>
      </c>
      <c r="AA354" s="167">
        <v>8</v>
      </c>
      <c r="AB354" s="167">
        <v>0</v>
      </c>
      <c r="AC354" s="167">
        <v>3</v>
      </c>
      <c r="AZ354" s="167">
        <v>1</v>
      </c>
      <c r="BA354" s="167">
        <f>IF(AZ354=1,G354,0)</f>
        <v>0</v>
      </c>
      <c r="BB354" s="167">
        <f>IF(AZ354=2,G354,0)</f>
        <v>0</v>
      </c>
      <c r="BC354" s="167">
        <f>IF(AZ354=3,G354,0)</f>
        <v>0</v>
      </c>
      <c r="BD354" s="167">
        <f>IF(AZ354=4,G354,0)</f>
        <v>0</v>
      </c>
      <c r="BE354" s="167">
        <f>IF(AZ354=5,G354,0)</f>
        <v>0</v>
      </c>
      <c r="CA354" s="202">
        <v>8</v>
      </c>
      <c r="CB354" s="202">
        <v>0</v>
      </c>
      <c r="CZ354" s="167">
        <v>0</v>
      </c>
    </row>
    <row r="355" spans="1:57" ht="12.75">
      <c r="A355" s="211"/>
      <c r="B355" s="212" t="s">
        <v>75</v>
      </c>
      <c r="C355" s="213" t="str">
        <f>CONCATENATE(B347," ",C347)</f>
        <v>D96 Přesuny suti a vybouraných hmot</v>
      </c>
      <c r="D355" s="214"/>
      <c r="E355" s="215"/>
      <c r="F355" s="216"/>
      <c r="G355" s="217">
        <f>SUM(G347:G354)</f>
        <v>0</v>
      </c>
      <c r="O355" s="195">
        <v>4</v>
      </c>
      <c r="BA355" s="218">
        <f>SUM(BA347:BA354)</f>
        <v>0</v>
      </c>
      <c r="BB355" s="218">
        <f>SUM(BB347:BB354)</f>
        <v>0</v>
      </c>
      <c r="BC355" s="218">
        <f>SUM(BC347:BC354)</f>
        <v>0</v>
      </c>
      <c r="BD355" s="218">
        <f>SUM(BD347:BD354)</f>
        <v>0</v>
      </c>
      <c r="BE355" s="218">
        <f>SUM(BE347:BE354)</f>
        <v>0</v>
      </c>
    </row>
    <row r="356" ht="12.75">
      <c r="E356" s="167"/>
    </row>
    <row r="357" ht="12.75">
      <c r="E357" s="167"/>
    </row>
    <row r="358" ht="12.75">
      <c r="E358" s="167"/>
    </row>
    <row r="359" ht="12.75">
      <c r="E359" s="167"/>
    </row>
    <row r="360" ht="12.75">
      <c r="E360" s="167"/>
    </row>
    <row r="361" ht="12.75">
      <c r="E361" s="167"/>
    </row>
    <row r="362" ht="12.75">
      <c r="E362" s="167"/>
    </row>
    <row r="363" ht="12.75">
      <c r="E363" s="167"/>
    </row>
    <row r="364" ht="12.75">
      <c r="E364" s="167"/>
    </row>
    <row r="365" ht="12.75">
      <c r="E365" s="167"/>
    </row>
    <row r="366" ht="12.75">
      <c r="E366" s="167"/>
    </row>
    <row r="367" ht="12.75">
      <c r="E367" s="167"/>
    </row>
    <row r="368" ht="12.75">
      <c r="E368" s="167"/>
    </row>
    <row r="369" ht="12.75">
      <c r="E369" s="167"/>
    </row>
    <row r="370" ht="12.75">
      <c r="E370" s="167"/>
    </row>
    <row r="371" ht="12.75">
      <c r="E371" s="167"/>
    </row>
    <row r="372" ht="12.75">
      <c r="E372" s="167"/>
    </row>
    <row r="373" ht="12.75">
      <c r="E373" s="167"/>
    </row>
    <row r="374" ht="12.75">
      <c r="E374" s="167"/>
    </row>
    <row r="375" ht="12.75">
      <c r="E375" s="167"/>
    </row>
    <row r="376" ht="12.75">
      <c r="E376" s="167"/>
    </row>
    <row r="377" ht="12.75">
      <c r="E377" s="167"/>
    </row>
    <row r="378" ht="12.75">
      <c r="E378" s="167"/>
    </row>
    <row r="379" spans="1:7" ht="12.75">
      <c r="A379" s="219"/>
      <c r="B379" s="219"/>
      <c r="C379" s="219"/>
      <c r="D379" s="219"/>
      <c r="E379" s="219"/>
      <c r="F379" s="219"/>
      <c r="G379" s="219"/>
    </row>
    <row r="380" spans="1:7" ht="12.75">
      <c r="A380" s="219"/>
      <c r="B380" s="219"/>
      <c r="C380" s="219"/>
      <c r="D380" s="219"/>
      <c r="E380" s="219"/>
      <c r="F380" s="219"/>
      <c r="G380" s="219"/>
    </row>
    <row r="381" spans="1:7" ht="12.75">
      <c r="A381" s="219"/>
      <c r="B381" s="219"/>
      <c r="C381" s="219"/>
      <c r="D381" s="219"/>
      <c r="E381" s="219"/>
      <c r="F381" s="219"/>
      <c r="G381" s="219"/>
    </row>
    <row r="382" spans="1:7" ht="12.75">
      <c r="A382" s="219"/>
      <c r="B382" s="219"/>
      <c r="C382" s="219"/>
      <c r="D382" s="219"/>
      <c r="E382" s="219"/>
      <c r="F382" s="219"/>
      <c r="G382" s="219"/>
    </row>
    <row r="383" ht="12.75">
      <c r="E383" s="167"/>
    </row>
    <row r="384" ht="12.75">
      <c r="E384" s="167"/>
    </row>
    <row r="385" ht="12.75">
      <c r="E385" s="167"/>
    </row>
    <row r="386" ht="12.75">
      <c r="E386" s="167"/>
    </row>
    <row r="387" ht="12.75">
      <c r="E387" s="167"/>
    </row>
    <row r="388" ht="12.75">
      <c r="E388" s="167"/>
    </row>
    <row r="389" ht="12.75">
      <c r="E389" s="167"/>
    </row>
    <row r="390" ht="12.75">
      <c r="E390" s="167"/>
    </row>
    <row r="391" ht="12.75">
      <c r="E391" s="167"/>
    </row>
    <row r="392" ht="12.75">
      <c r="E392" s="167"/>
    </row>
    <row r="393" ht="12.75">
      <c r="E393" s="167"/>
    </row>
    <row r="394" ht="12.75">
      <c r="E394" s="167"/>
    </row>
    <row r="395" ht="12.75">
      <c r="E395" s="167"/>
    </row>
    <row r="396" ht="12.75">
      <c r="E396" s="167"/>
    </row>
    <row r="397" ht="12.75">
      <c r="E397" s="167"/>
    </row>
    <row r="398" ht="12.75">
      <c r="E398" s="167"/>
    </row>
    <row r="399" ht="12.75">
      <c r="E399" s="167"/>
    </row>
    <row r="400" ht="12.75">
      <c r="E400" s="167"/>
    </row>
    <row r="401" ht="12.75">
      <c r="E401" s="167"/>
    </row>
    <row r="402" ht="12.75">
      <c r="E402" s="167"/>
    </row>
    <row r="403" ht="12.75">
      <c r="E403" s="167"/>
    </row>
    <row r="404" ht="12.75">
      <c r="E404" s="167"/>
    </row>
    <row r="405" ht="12.75">
      <c r="E405" s="167"/>
    </row>
    <row r="406" ht="12.75">
      <c r="E406" s="167"/>
    </row>
    <row r="407" ht="12.75">
      <c r="E407" s="167"/>
    </row>
    <row r="408" ht="12.75">
      <c r="E408" s="167"/>
    </row>
    <row r="409" ht="12.75">
      <c r="E409" s="167"/>
    </row>
    <row r="410" ht="12.75">
      <c r="E410" s="167"/>
    </row>
    <row r="411" ht="12.75">
      <c r="E411" s="167"/>
    </row>
    <row r="412" ht="12.75">
      <c r="E412" s="167"/>
    </row>
    <row r="413" ht="12.75">
      <c r="E413" s="167"/>
    </row>
    <row r="414" spans="1:2" ht="12.75">
      <c r="A414" s="220"/>
      <c r="B414" s="220"/>
    </row>
    <row r="415" spans="1:7" ht="12.75">
      <c r="A415" s="219"/>
      <c r="B415" s="219"/>
      <c r="C415" s="222"/>
      <c r="D415" s="222"/>
      <c r="E415" s="223"/>
      <c r="F415" s="222"/>
      <c r="G415" s="224"/>
    </row>
    <row r="416" spans="1:7" ht="12.75">
      <c r="A416" s="225"/>
      <c r="B416" s="225"/>
      <c r="C416" s="219"/>
      <c r="D416" s="219"/>
      <c r="E416" s="226"/>
      <c r="F416" s="219"/>
      <c r="G416" s="219"/>
    </row>
    <row r="417" spans="1:7" ht="12.75">
      <c r="A417" s="219"/>
      <c r="B417" s="219"/>
      <c r="C417" s="219"/>
      <c r="D417" s="219"/>
      <c r="E417" s="226"/>
      <c r="F417" s="219"/>
      <c r="G417" s="219"/>
    </row>
    <row r="418" spans="1:7" ht="12.75">
      <c r="A418" s="219"/>
      <c r="B418" s="219"/>
      <c r="C418" s="219"/>
      <c r="D418" s="219"/>
      <c r="E418" s="226"/>
      <c r="F418" s="219"/>
      <c r="G418" s="219"/>
    </row>
    <row r="419" spans="1:7" ht="12.75">
      <c r="A419" s="219"/>
      <c r="B419" s="219"/>
      <c r="C419" s="219"/>
      <c r="D419" s="219"/>
      <c r="E419" s="226"/>
      <c r="F419" s="219"/>
      <c r="G419" s="219"/>
    </row>
    <row r="420" spans="1:7" ht="12.75">
      <c r="A420" s="219"/>
      <c r="B420" s="219"/>
      <c r="C420" s="219"/>
      <c r="D420" s="219"/>
      <c r="E420" s="226"/>
      <c r="F420" s="219"/>
      <c r="G420" s="219"/>
    </row>
    <row r="421" spans="1:7" ht="12.75">
      <c r="A421" s="219"/>
      <c r="B421" s="219"/>
      <c r="C421" s="219"/>
      <c r="D421" s="219"/>
      <c r="E421" s="226"/>
      <c r="F421" s="219"/>
      <c r="G421" s="219"/>
    </row>
    <row r="422" spans="1:7" ht="12.75">
      <c r="A422" s="219"/>
      <c r="B422" s="219"/>
      <c r="C422" s="219"/>
      <c r="D422" s="219"/>
      <c r="E422" s="226"/>
      <c r="F422" s="219"/>
      <c r="G422" s="219"/>
    </row>
    <row r="423" spans="1:7" ht="12.75">
      <c r="A423" s="219"/>
      <c r="B423" s="219"/>
      <c r="C423" s="219"/>
      <c r="D423" s="219"/>
      <c r="E423" s="226"/>
      <c r="F423" s="219"/>
      <c r="G423" s="219"/>
    </row>
    <row r="424" spans="1:7" ht="12.75">
      <c r="A424" s="219"/>
      <c r="B424" s="219"/>
      <c r="C424" s="219"/>
      <c r="D424" s="219"/>
      <c r="E424" s="226"/>
      <c r="F424" s="219"/>
      <c r="G424" s="219"/>
    </row>
    <row r="425" spans="1:7" ht="12.75">
      <c r="A425" s="219"/>
      <c r="B425" s="219"/>
      <c r="C425" s="219"/>
      <c r="D425" s="219"/>
      <c r="E425" s="226"/>
      <c r="F425" s="219"/>
      <c r="G425" s="219"/>
    </row>
    <row r="426" spans="1:7" ht="12.75">
      <c r="A426" s="219"/>
      <c r="B426" s="219"/>
      <c r="C426" s="219"/>
      <c r="D426" s="219"/>
      <c r="E426" s="226"/>
      <c r="F426" s="219"/>
      <c r="G426" s="219"/>
    </row>
    <row r="427" spans="1:7" ht="12.75">
      <c r="A427" s="219"/>
      <c r="B427" s="219"/>
      <c r="C427" s="219"/>
      <c r="D427" s="219"/>
      <c r="E427" s="226"/>
      <c r="F427" s="219"/>
      <c r="G427" s="219"/>
    </row>
    <row r="428" spans="1:7" ht="12.75">
      <c r="A428" s="219"/>
      <c r="B428" s="219"/>
      <c r="C428" s="219"/>
      <c r="D428" s="219"/>
      <c r="E428" s="226"/>
      <c r="F428" s="219"/>
      <c r="G428" s="219"/>
    </row>
  </sheetData>
  <mergeCells count="157">
    <mergeCell ref="C332:D332"/>
    <mergeCell ref="C333:D333"/>
    <mergeCell ref="C319:D319"/>
    <mergeCell ref="C321:D321"/>
    <mergeCell ref="C326:D326"/>
    <mergeCell ref="C327:D327"/>
    <mergeCell ref="C328:D328"/>
    <mergeCell ref="C329:D329"/>
    <mergeCell ref="C330:D330"/>
    <mergeCell ref="C331:D331"/>
    <mergeCell ref="C302:D302"/>
    <mergeCell ref="C305:D305"/>
    <mergeCell ref="C307:D307"/>
    <mergeCell ref="C308:D308"/>
    <mergeCell ref="C313:D313"/>
    <mergeCell ref="C314:D314"/>
    <mergeCell ref="C315:D315"/>
    <mergeCell ref="C316:D316"/>
    <mergeCell ref="C292:D292"/>
    <mergeCell ref="C293:D293"/>
    <mergeCell ref="C294:D294"/>
    <mergeCell ref="C295:D295"/>
    <mergeCell ref="C297:D297"/>
    <mergeCell ref="C299:D299"/>
    <mergeCell ref="C300:D300"/>
    <mergeCell ref="C301:D301"/>
    <mergeCell ref="C279:D279"/>
    <mergeCell ref="C281:D281"/>
    <mergeCell ref="C286:D286"/>
    <mergeCell ref="C287:D287"/>
    <mergeCell ref="C268:D268"/>
    <mergeCell ref="C269:D269"/>
    <mergeCell ref="C270:D270"/>
    <mergeCell ref="C271:D271"/>
    <mergeCell ref="C272:D272"/>
    <mergeCell ref="C274:D274"/>
    <mergeCell ref="C275:D275"/>
    <mergeCell ref="C277:D277"/>
    <mergeCell ref="C234:D234"/>
    <mergeCell ref="C235:D235"/>
    <mergeCell ref="C236:D236"/>
    <mergeCell ref="C250:D250"/>
    <mergeCell ref="C260:D260"/>
    <mergeCell ref="C261:D261"/>
    <mergeCell ref="C217:D217"/>
    <mergeCell ref="C221:D221"/>
    <mergeCell ref="C223:D223"/>
    <mergeCell ref="C229:D229"/>
    <mergeCell ref="C230:D230"/>
    <mergeCell ref="C231:D231"/>
    <mergeCell ref="C232:D232"/>
    <mergeCell ref="C233:D233"/>
    <mergeCell ref="C209:D209"/>
    <mergeCell ref="C210:D210"/>
    <mergeCell ref="C211:D211"/>
    <mergeCell ref="C212:D212"/>
    <mergeCell ref="C183:D183"/>
    <mergeCell ref="C184:D184"/>
    <mergeCell ref="C185:D185"/>
    <mergeCell ref="C187:D187"/>
    <mergeCell ref="C195:D195"/>
    <mergeCell ref="C168:D168"/>
    <mergeCell ref="C169:D169"/>
    <mergeCell ref="C177:D177"/>
    <mergeCell ref="C178:D178"/>
    <mergeCell ref="C179:D179"/>
    <mergeCell ref="C180:D180"/>
    <mergeCell ref="C159:D159"/>
    <mergeCell ref="C161:D161"/>
    <mergeCell ref="C162:D162"/>
    <mergeCell ref="C164:D164"/>
    <mergeCell ref="C165:D165"/>
    <mergeCell ref="C167:D167"/>
    <mergeCell ref="C142:D142"/>
    <mergeCell ref="C144:D144"/>
    <mergeCell ref="C146:D146"/>
    <mergeCell ref="C148:D148"/>
    <mergeCell ref="C152:D152"/>
    <mergeCell ref="C154:D154"/>
    <mergeCell ref="C155:D155"/>
    <mergeCell ref="C157:D157"/>
    <mergeCell ref="C136:D136"/>
    <mergeCell ref="C137:D137"/>
    <mergeCell ref="C138:D138"/>
    <mergeCell ref="C139:D139"/>
    <mergeCell ref="C140:D140"/>
    <mergeCell ref="C141:D141"/>
    <mergeCell ref="C128:D128"/>
    <mergeCell ref="C129:D129"/>
    <mergeCell ref="C130:D130"/>
    <mergeCell ref="C132:D132"/>
    <mergeCell ref="C133:D133"/>
    <mergeCell ref="C135:D135"/>
    <mergeCell ref="C121:D121"/>
    <mergeCell ref="C123:D123"/>
    <mergeCell ref="C124:D124"/>
    <mergeCell ref="C125:D125"/>
    <mergeCell ref="C126:D126"/>
    <mergeCell ref="C127:D127"/>
    <mergeCell ref="C109:D109"/>
    <mergeCell ref="C111:D111"/>
    <mergeCell ref="C113:D113"/>
    <mergeCell ref="C114:D114"/>
    <mergeCell ref="C115:D115"/>
    <mergeCell ref="C117:D117"/>
    <mergeCell ref="C118:D118"/>
    <mergeCell ref="C120:D120"/>
    <mergeCell ref="C92:D92"/>
    <mergeCell ref="C93:D93"/>
    <mergeCell ref="C94:D94"/>
    <mergeCell ref="C95:D95"/>
    <mergeCell ref="C100:D100"/>
    <mergeCell ref="C101:D101"/>
    <mergeCell ref="C81:D81"/>
    <mergeCell ref="C82:D82"/>
    <mergeCell ref="C84:D84"/>
    <mergeCell ref="C85:D85"/>
    <mergeCell ref="C87:D87"/>
    <mergeCell ref="C88:D88"/>
    <mergeCell ref="C89:D89"/>
    <mergeCell ref="C90:D90"/>
    <mergeCell ref="C70:D70"/>
    <mergeCell ref="C71:D71"/>
    <mergeCell ref="C73:D73"/>
    <mergeCell ref="C76:D76"/>
    <mergeCell ref="C58:D58"/>
    <mergeCell ref="C59:D59"/>
    <mergeCell ref="C60:D60"/>
    <mergeCell ref="C61:D61"/>
    <mergeCell ref="C65:D65"/>
    <mergeCell ref="C66:D66"/>
    <mergeCell ref="C43:D43"/>
    <mergeCell ref="C45:D45"/>
    <mergeCell ref="C50:D50"/>
    <mergeCell ref="C51:D51"/>
    <mergeCell ref="C54:D54"/>
    <mergeCell ref="C56:D56"/>
    <mergeCell ref="C30:D30"/>
    <mergeCell ref="C32:D32"/>
    <mergeCell ref="C34:D34"/>
    <mergeCell ref="C35:D35"/>
    <mergeCell ref="C37:D37"/>
    <mergeCell ref="C39:D39"/>
    <mergeCell ref="C19:D19"/>
    <mergeCell ref="C20:D20"/>
    <mergeCell ref="C22:D22"/>
    <mergeCell ref="C26:D26"/>
    <mergeCell ref="C27:D27"/>
    <mergeCell ref="C29:D29"/>
    <mergeCell ref="A1:G1"/>
    <mergeCell ref="A3:B3"/>
    <mergeCell ref="A4:B4"/>
    <mergeCell ref="E4:G4"/>
    <mergeCell ref="C10:D10"/>
    <mergeCell ref="C13:D13"/>
    <mergeCell ref="C15:D15"/>
    <mergeCell ref="C17:D1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</dc:creator>
  <cp:keywords/>
  <dc:description/>
  <cp:lastModifiedBy>Zdenek</cp:lastModifiedBy>
  <dcterms:created xsi:type="dcterms:W3CDTF">2016-04-19T12:08:41Z</dcterms:created>
  <dcterms:modified xsi:type="dcterms:W3CDTF">2016-04-19T12:09:05Z</dcterms:modified>
  <cp:category/>
  <cp:version/>
  <cp:contentType/>
  <cp:contentStatus/>
</cp:coreProperties>
</file>