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  <sheet name="ZTI" sheetId="4" r:id="rId4"/>
    <sheet name="Plyn" sheetId="5" r:id="rId5"/>
    <sheet name="ÚT" sheetId="6" r:id="rId6"/>
    <sheet name="MaR" sheetId="7" r:id="rId7"/>
  </sheets>
  <externalReferences>
    <externalReference r:id="rId10"/>
  </externalReferences>
  <definedNames>
    <definedName name="_Fill" hidden="1">#REF!</definedName>
    <definedName name="A">#REF!</definedName>
    <definedName name="AKCE">#REF!</definedName>
    <definedName name="B">#REF!</definedName>
    <definedName name="BEZNE_PRACE">#REF!</definedName>
    <definedName name="BOURANI">#REF!</definedName>
    <definedName name="C_">#REF!</definedName>
    <definedName name="CEKEJ">#REF!</definedName>
    <definedName name="CenaStavby">#REF!</definedName>
    <definedName name="cisloobjektu" localSheetId="6">'[1]Krycí list'!$A$5</definedName>
    <definedName name="cisloobjektu" localSheetId="4">'[1]Krycí list'!$A$5</definedName>
    <definedName name="cisloobjektu" localSheetId="5">'[1]Krycí list'!$A$5</definedName>
    <definedName name="cisloobjektu" localSheetId="3">'[1]Krycí list'!$A$5</definedName>
    <definedName name="cisloobjektu">'Krycí list'!$A$5</definedName>
    <definedName name="cislostavby" localSheetId="6">'[1]Krycí list'!$A$7</definedName>
    <definedName name="cislostavby" localSheetId="4">'[1]Krycí list'!$A$7</definedName>
    <definedName name="cislostavby" localSheetId="5">'[1]Krycí list'!$A$7</definedName>
    <definedName name="cislostavby" localSheetId="3">'[1]Krycí list'!$A$7</definedName>
    <definedName name="cislostavby">'Krycí list'!$A$7</definedName>
    <definedName name="D">#REF!</definedName>
    <definedName name="Databáze_MI">#REF!</definedName>
    <definedName name="Datum">'Krycí list'!$B$27</definedName>
    <definedName name="Dil">'Rekapitulace'!$A$6</definedName>
    <definedName name="Dodavka" localSheetId="6">'[1]Rekapitulace'!$G$32</definedName>
    <definedName name="Dodavka" localSheetId="4">'[1]Rekapitulace'!$G$32</definedName>
    <definedName name="Dodavka" localSheetId="5">'[1]Rekapitulace'!$G$32</definedName>
    <definedName name="Dodavka" localSheetId="3">'[1]Rekapitulace'!$G$32</definedName>
    <definedName name="Dodavka">'Rekapitulace'!$G$32</definedName>
    <definedName name="Dodavka0" localSheetId="6">#REF!</definedName>
    <definedName name="Dodavka0" localSheetId="4">#REF!</definedName>
    <definedName name="Dodavka0" localSheetId="5">#REF!</definedName>
    <definedName name="Dodavka0" localSheetId="3">#REF!</definedName>
    <definedName name="Dodavka0">'Položky'!#REF!</definedName>
    <definedName name="E">#REF!</definedName>
    <definedName name="F">#REF!</definedName>
    <definedName name="G">#REF!</definedName>
    <definedName name="H">#REF!</definedName>
    <definedName name="HLAVICKA">#REF!</definedName>
    <definedName name="HSV" localSheetId="6">'[1]Rekapitulace'!$E$32</definedName>
    <definedName name="HSV" localSheetId="4">'[1]Rekapitulace'!$E$32</definedName>
    <definedName name="HSV" localSheetId="5">'[1]Rekapitulace'!$E$32</definedName>
    <definedName name="HSV" localSheetId="3">'[1]Rekapitulace'!$E$32</definedName>
    <definedName name="HSV">'Rekapitulace'!$E$32</definedName>
    <definedName name="HSV0" localSheetId="6">#REF!</definedName>
    <definedName name="HSV0" localSheetId="4">#REF!</definedName>
    <definedName name="HSV0" localSheetId="5">#REF!</definedName>
    <definedName name="HSV0" localSheetId="3">#REF!</definedName>
    <definedName name="HSV0">'Položky'!#REF!</definedName>
    <definedName name="HVEZDY">#REF!</definedName>
    <definedName name="HZS" localSheetId="6">'[1]Rekapitulace'!$I$32</definedName>
    <definedName name="HZS" localSheetId="4">'[1]Rekapitulace'!$I$32</definedName>
    <definedName name="HZS" localSheetId="5">'[1]Rekapitulace'!$I$32</definedName>
    <definedName name="HZS" localSheetId="3">'[1]Rekapitulace'!$I$32</definedName>
    <definedName name="HZS">'Rekapitulace'!$I$32</definedName>
    <definedName name="HZS0" localSheetId="6">#REF!</definedName>
    <definedName name="HZS0" localSheetId="4">#REF!</definedName>
    <definedName name="HZS0" localSheetId="5">#REF!</definedName>
    <definedName name="HZS0" localSheetId="3">#REF!</definedName>
    <definedName name="HZS0">'Položky'!#REF!</definedName>
    <definedName name="I">#REF!</definedName>
    <definedName name="IZOLACE">#REF!</definedName>
    <definedName name="J">#REF!</definedName>
    <definedName name="JKSO">'Krycí list'!$G$2</definedName>
    <definedName name="K">#REF!</definedName>
    <definedName name="KAN_DEMONT">#REF!</definedName>
    <definedName name="KAN_OPRAVY">#REF!</definedName>
    <definedName name="KANALIZACE">#REF!</definedName>
    <definedName name="komp" localSheetId="3">'ZTI'!#REF!</definedName>
    <definedName name="KOMUNIKACE">#REF!</definedName>
    <definedName name="L">#REF!</definedName>
    <definedName name="M">#REF!</definedName>
    <definedName name="MenaStavby">#REF!</definedName>
    <definedName name="MistoStavby">#REF!</definedName>
    <definedName name="MJ">'Krycí list'!$G$5</definedName>
    <definedName name="Mont" localSheetId="6">'[1]Rekapitulace'!$H$32</definedName>
    <definedName name="Mont" localSheetId="4">'[1]Rekapitulace'!$H$32</definedName>
    <definedName name="Mont" localSheetId="5">'[1]Rekapitulace'!$H$32</definedName>
    <definedName name="Mont" localSheetId="3">'[1]Rekapitulace'!$H$32</definedName>
    <definedName name="Mont">'Rekapitulace'!$H$32</definedName>
    <definedName name="Montaz0" localSheetId="6">#REF!</definedName>
    <definedName name="Montaz0" localSheetId="4">#REF!</definedName>
    <definedName name="Montaz0" localSheetId="5">#REF!</definedName>
    <definedName name="Montaz0" localSheetId="3">#REF!</definedName>
    <definedName name="Montaz0">'Položky'!#REF!</definedName>
    <definedName name="N">#REF!</definedName>
    <definedName name="NATERY">#REF!</definedName>
    <definedName name="NazevDilu">'Rekapitulace'!$B$6</definedName>
    <definedName name="nazevobjektu" localSheetId="6">'[1]Krycí list'!$C$5</definedName>
    <definedName name="nazevobjektu" localSheetId="4">'[1]Krycí list'!$C$5</definedName>
    <definedName name="nazevobjektu" localSheetId="5">'[1]Krycí list'!$C$5</definedName>
    <definedName name="nazevobjektu" localSheetId="3">'[1]Krycí list'!$C$5</definedName>
    <definedName name="nazevobjektu">'Krycí list'!$C$5</definedName>
    <definedName name="nazevstavby" localSheetId="6">'[1]Krycí list'!$C$7</definedName>
    <definedName name="nazevstavby" localSheetId="4">'[1]Krycí list'!$C$7</definedName>
    <definedName name="nazevstavby" localSheetId="5">'[1]Krycí list'!$C$7</definedName>
    <definedName name="nazevstavby" localSheetId="3">'[1]Krycí list'!$C$7</definedName>
    <definedName name="nazevstavby">'Krycí list'!$C$7</definedName>
    <definedName name="O">#REF!</definedName>
    <definedName name="Objednatel">'Krycí list'!$C$10</definedName>
    <definedName name="_xlnm.Print_Area" localSheetId="0">'Krycí list'!$A$1:$G$45</definedName>
    <definedName name="_xlnm.Print_Area" localSheetId="2">'Položky'!$A$1:$G$354</definedName>
    <definedName name="_xlnm.Print_Area" localSheetId="1">'Rekapitulace'!$A$1:$I$46</definedName>
    <definedName name="_xlnm.Print_Area" localSheetId="3">'ZTI'!$A$1:$I$117</definedName>
    <definedName name="P">#REF!</definedName>
    <definedName name="padresa">#REF!</definedName>
    <definedName name="PLYN_DEMONT">#REF!</definedName>
    <definedName name="PLYN_OPRAVY">#REF!</definedName>
    <definedName name="PLYNOVOD">#REF!</definedName>
    <definedName name="pmisto">#REF!</definedName>
    <definedName name="PocetMJ" localSheetId="6">'[1]Krycí list'!$G$6</definedName>
    <definedName name="PocetMJ" localSheetId="4">'[1]Krycí list'!$G$6</definedName>
    <definedName name="PocetMJ" localSheetId="5">'[1]Krycí list'!$G$6</definedName>
    <definedName name="PocetMJ" localSheetId="3">#REF!</definedName>
    <definedName name="PocetMJ">'Krycí list'!$G$6</definedName>
    <definedName name="PODZEMNI_VEDENI">#REF!</definedName>
    <definedName name="POR_CISLO">#REF!</definedName>
    <definedName name="Poznamka">'Krycí list'!$B$37</definedName>
    <definedName name="ppsc">#REF!</definedName>
    <definedName name="Projektant" localSheetId="6">'[1]Krycí list'!$C$8</definedName>
    <definedName name="Projektant" localSheetId="4">'[1]Krycí list'!$C$8</definedName>
    <definedName name="Projektant" localSheetId="5">'[1]Krycí list'!$C$8</definedName>
    <definedName name="Projektant" localSheetId="3">#REF!</definedName>
    <definedName name="Projektant">'Krycí list'!$C$8</definedName>
    <definedName name="PSV" localSheetId="6">'[1]Rekapitulace'!$F$32</definedName>
    <definedName name="PSV" localSheetId="4">'[1]Rekapitulace'!$F$32</definedName>
    <definedName name="PSV" localSheetId="5">'[1]Rekapitulace'!$F$32</definedName>
    <definedName name="PSV" localSheetId="3">'[1]Rekapitulace'!$F$32</definedName>
    <definedName name="PSV">'Rekapitulace'!$F$32</definedName>
    <definedName name="PSV0" localSheetId="6">#REF!</definedName>
    <definedName name="PSV0" localSheetId="4">#REF!</definedName>
    <definedName name="PSV0" localSheetId="5">#REF!</definedName>
    <definedName name="PSV0" localSheetId="3">#REF!</definedName>
    <definedName name="PSV0">'Položky'!#REF!</definedName>
    <definedName name="RADKA">#REF!</definedName>
    <definedName name="SazbaDPH1" localSheetId="6">'[1]Krycí list'!$C$30</definedName>
    <definedName name="SazbaDPH1" localSheetId="4">'[1]Krycí list'!$C$30</definedName>
    <definedName name="SazbaDPH1" localSheetId="5">'[1]Krycí list'!$C$30</definedName>
    <definedName name="SazbaDPH1" localSheetId="3">'[1]Krycí list'!$C$30</definedName>
    <definedName name="SazbaDPH1">'Krycí list'!$C$30</definedName>
    <definedName name="SazbaDPH2" localSheetId="6">'[1]Krycí list'!$C$32</definedName>
    <definedName name="SazbaDPH2" localSheetId="4">'[1]Krycí list'!$C$32</definedName>
    <definedName name="SazbaDPH2" localSheetId="5">'[1]Krycí list'!$C$32</definedName>
    <definedName name="SazbaDPH2" localSheetId="3">'[1]Krycí list'!$C$32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STR.VYBAVENI">#REF!</definedName>
    <definedName name="TISK">#REF!</definedName>
    <definedName name="TISKBLOK">#REF!</definedName>
    <definedName name="TISKBLOK_A">#REF!</definedName>
    <definedName name="Typ" localSheetId="6">#REF!</definedName>
    <definedName name="Typ" localSheetId="4">#REF!</definedName>
    <definedName name="Typ" localSheetId="5">#REF!</definedName>
    <definedName name="Typ" localSheetId="3">#REF!</definedName>
    <definedName name="Typ">'Položky'!#REF!</definedName>
    <definedName name="UT_ARMATURY">#REF!</definedName>
    <definedName name="UT_STROJOVNY">#REF!</definedName>
    <definedName name="VOD_DEMONT">#REF!</definedName>
    <definedName name="VOD_OPRAVY">#REF!</definedName>
    <definedName name="VODOVOD">#REF!</definedName>
    <definedName name="VRN" localSheetId="6">'[1]Rekapitulace'!$H$45</definedName>
    <definedName name="VRN" localSheetId="4">'[1]Rekapitulace'!$H$45</definedName>
    <definedName name="VRN" localSheetId="5">'[1]Rekapitulace'!$H$45</definedName>
    <definedName name="VRN" localSheetId="3">'[1]Rekapitulace'!$H$45</definedName>
    <definedName name="VRN">'Rekapitulace'!$H$45</definedName>
    <definedName name="VRNKc" localSheetId="6">#REF!</definedName>
    <definedName name="VRNKc" localSheetId="4">#REF!</definedName>
    <definedName name="VRNKc" localSheetId="5">#REF!</definedName>
    <definedName name="VRNKc" localSheetId="3">#REF!</definedName>
    <definedName name="VRNKc">'Rekapitulace'!#REF!</definedName>
    <definedName name="VRNnazev" localSheetId="6">#REF!</definedName>
    <definedName name="VRNnazev" localSheetId="4">#REF!</definedName>
    <definedName name="VRNnazev" localSheetId="5">#REF!</definedName>
    <definedName name="VRNnazev" localSheetId="3">#REF!</definedName>
    <definedName name="VRNnazev">'Rekapitulace'!#REF!</definedName>
    <definedName name="VRNproc" localSheetId="6">#REF!</definedName>
    <definedName name="VRNproc" localSheetId="4">#REF!</definedName>
    <definedName name="VRNproc" localSheetId="5">#REF!</definedName>
    <definedName name="VRNproc" localSheetId="3">#REF!</definedName>
    <definedName name="VRNproc">'Rekapitulace'!#REF!</definedName>
    <definedName name="VRNzakl" localSheetId="6">#REF!</definedName>
    <definedName name="VRNzakl" localSheetId="4">#REF!</definedName>
    <definedName name="VRNzakl" localSheetId="5">#REF!</definedName>
    <definedName name="VRNzakl" localSheetId="3">#REF!</definedName>
    <definedName name="VRNzakl">'Rekapitulace'!#REF!</definedName>
    <definedName name="VYMAZ">#REF!</definedName>
    <definedName name="X">#REF!</definedName>
    <definedName name="ZAKAZKA" localSheetId="3">#REF!</definedName>
    <definedName name="Zakazka">'Krycí list'!$G$11</definedName>
    <definedName name="Zaklad22">'Krycí list'!$F$32</definedName>
    <definedName name="Zaklad5">'Krycí list'!$F$30</definedName>
    <definedName name="ZAR.PREDMETY">#REF!</definedName>
    <definedName name="ZAR_DEMONT">#REF!</definedName>
    <definedName name="ZAR_KANALIZACE">#REF!</definedName>
    <definedName name="ZAR_VODOVODU">#REF!</definedName>
    <definedName name="ZEMNI_PRACE">#REF!</definedName>
    <definedName name="Zhotovitel">'Krycí list'!$C$11:$E$11</definedName>
    <definedName name="_xlnm.Print_Titles" localSheetId="1">'Rekapitulace'!$1:$6</definedName>
    <definedName name="_xlnm.Print_Titles" localSheetId="2">'Položky'!$1:$6</definedName>
    <definedName name="_xlnm.Print_Titles" localSheetId="3">'ZTI'!$1:$6</definedName>
  </definedNames>
  <calcPr calcId="125725"/>
</workbook>
</file>

<file path=xl/sharedStrings.xml><?xml version="1.0" encoding="utf-8"?>
<sst xmlns="http://schemas.openxmlformats.org/spreadsheetml/2006/main" count="2015" uniqueCount="1235">
  <si>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</si>
  <si>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</si>
  <si>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</si>
  <si>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</si>
  <si>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</si>
  <si>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</si>
  <si>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</si>
  <si>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</si>
  <si>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</si>
  <si>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</si>
  <si>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</si>
  <si>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</si>
  <si>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</si>
  <si>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</si>
  <si>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</si>
  <si>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</si>
  <si>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</si>
  <si>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</si>
  <si>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</si>
  <si>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</si>
  <si>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</si>
  <si>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</si>
  <si>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</si>
  <si>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</si>
  <si>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</si>
  <si>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</si>
  <si>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</si>
  <si>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</si>
  <si>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</si>
  <si>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</si>
  <si>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</si>
  <si>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</si>
  <si>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</si>
  <si>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</si>
  <si>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</si>
  <si>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</si>
  <si>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</si>
  <si>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</si>
  <si>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</si>
  <si>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</si>
  <si>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</si>
  <si>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</si>
  <si>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</si>
  <si>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</si>
  <si>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</si>
  <si>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</si>
  <si>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</si>
  <si>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</si>
  <si>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</si>
  <si>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</si>
  <si>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</si>
  <si>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</si>
  <si>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</si>
  <si>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</si>
  <si>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</si>
  <si>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</si>
  <si>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</si>
  <si>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</si>
  <si>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</si>
  <si>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</si>
  <si>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</si>
  <si>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</si>
  <si>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</si>
  <si>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</si>
  <si>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</si>
  <si>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</si>
  <si>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</si>
  <si>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</si>
  <si>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</si>
  <si>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</si>
  <si>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</si>
  <si>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</si>
  <si>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</si>
  <si>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</si>
  <si>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</si>
  <si>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</si>
  <si>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</si>
  <si>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</si>
  <si>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</si>
  <si>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RProj1735</t>
  </si>
  <si>
    <t>Modernizace kotelny ZŠ Šimanovská 16, Pha 9</t>
  </si>
  <si>
    <t>01</t>
  </si>
  <si>
    <t>139711101R00</t>
  </si>
  <si>
    <t xml:space="preserve">Vykopávka v uzavřených prostorách v hor.1-4 </t>
  </si>
  <si>
    <t>m3</t>
  </si>
  <si>
    <t>(1,415+2,265)*0,45*0,52</t>
  </si>
  <si>
    <t>2*0,95*0,3*0,52</t>
  </si>
  <si>
    <t>161101101R00</t>
  </si>
  <si>
    <t xml:space="preserve">Svislé přemístění výkopku z hor.1-4 do 2,5 m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</si>
  <si>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</si>
  <si>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</si>
  <si>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</si>
  <si>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</si>
  <si>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</si>
  <si>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</si>
  <si>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</si>
  <si>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</si>
  <si>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1,1575*10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</si>
  <si>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</si>
  <si>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</si>
  <si>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</si>
  <si>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</si>
  <si>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181006113R00</t>
  </si>
  <si>
    <t xml:space="preserve">Rozprostření zemin v rov./sklonu 1:5, tl. do 20 cm </t>
  </si>
  <si>
    <t>m2</t>
  </si>
  <si>
    <t>199000002R00</t>
  </si>
  <si>
    <t xml:space="preserve">Poplatek za skládku horniny 1- 4 </t>
  </si>
  <si>
    <t>162100010RA0</t>
  </si>
  <si>
    <t xml:space="preserve">Vodorovné přemístění výkopku </t>
  </si>
  <si>
    <t>naložení a dovoz vhodné zeminy pro ter.úpravy po demolici:</t>
  </si>
  <si>
    <t>200,0*0,2</t>
  </si>
  <si>
    <t>162100010RAC</t>
  </si>
  <si>
    <t>Vodorovné přemístění výkopku příplatek za každých dalších 10 km</t>
  </si>
  <si>
    <t>174100010RAF</t>
  </si>
  <si>
    <t>Zásyp jam, rýh a šachet sypaninou dovoz sypaniny ze vzdálenosti 15 km</t>
  </si>
  <si>
    <t>po základech:</t>
  </si>
  <si>
    <t>1,2*0,6*14,89*3+1,2*0,6*4,746*3+1,645*0,6*2,226*3+1,2*0,6*1,46*3</t>
  </si>
  <si>
    <t>174100050RA0</t>
  </si>
  <si>
    <t xml:space="preserve">Zásyp jam,rýh a šachet štěrkopískem </t>
  </si>
  <si>
    <t>0,8*3,1*0,3</t>
  </si>
  <si>
    <t>0,6*0,3*2,8</t>
  </si>
  <si>
    <t>100 00</t>
  </si>
  <si>
    <t xml:space="preserve">Ochrana stromu bedněním </t>
  </si>
  <si>
    <t>kus</t>
  </si>
  <si>
    <t>100 01</t>
  </si>
  <si>
    <t xml:space="preserve">Ochrana pilířku HUP bedněním </t>
  </si>
  <si>
    <t>2</t>
  </si>
  <si>
    <t>Základy a zvláštní zakládání</t>
  </si>
  <si>
    <t>273320030RA0</t>
  </si>
  <si>
    <t>Základová deska ŽB z betonu C 16/20, vč.bednění a výztuže</t>
  </si>
  <si>
    <t>(1,85*1,1+1,55*0,8+1,44*0,7)*0,205</t>
  </si>
  <si>
    <t>3</t>
  </si>
  <si>
    <t>Svislé a kompletní konstrukce</t>
  </si>
  <si>
    <t>310238211R00</t>
  </si>
  <si>
    <t xml:space="preserve">Zazdívka otvorů plochy do 1 m2 cihlami na MVC </t>
  </si>
  <si>
    <t>0,3*2,1*0,3</t>
  </si>
  <si>
    <t>dle výkresu 3.1:</t>
  </si>
  <si>
    <t>1,0</t>
  </si>
  <si>
    <t>0,75*0,8*0,2</t>
  </si>
  <si>
    <t>310239211R00</t>
  </si>
  <si>
    <t xml:space="preserve">Zazdívka otvorů plochy do 4 m2 cihlami na MVC </t>
  </si>
  <si>
    <t>2,1*1,45*0,3</t>
  </si>
  <si>
    <t>1,0*2,05*0,3</t>
  </si>
  <si>
    <t>311231114RT2</t>
  </si>
  <si>
    <t>Zdivo nosné cihelné z CP 29 P15 na MVC 2,5 tloušťka zdiva 30 cm</t>
  </si>
  <si>
    <t>2*0,95*0,9*0,3</t>
  </si>
  <si>
    <t>311271211R00</t>
  </si>
  <si>
    <t xml:space="preserve">Zdivo nosné z tvárnic Liapor tl. 20 cm </t>
  </si>
  <si>
    <t>(1,415+2,265)*2,65</t>
  </si>
  <si>
    <t>317234410R00</t>
  </si>
  <si>
    <t xml:space="preserve">Vyzdívka mezi nosníky cihlami pálenými na MC </t>
  </si>
  <si>
    <t>1,45*0,1*0,3</t>
  </si>
  <si>
    <t>317314130R00</t>
  </si>
  <si>
    <t xml:space="preserve">Podbetonování zhlaví nosníků, zdivo šířky 300 mm </t>
  </si>
  <si>
    <t>317941121R00</t>
  </si>
  <si>
    <t xml:space="preserve">Osazení ocelových válcovaných nosníků do č.12 </t>
  </si>
  <si>
    <t>t</t>
  </si>
  <si>
    <t>0,0242</t>
  </si>
  <si>
    <t>342264051RT1</t>
  </si>
  <si>
    <t>Podhled sádrokartonový na zavěšenou ocel. konstr. desky standard tl. 12,5 mm, bez izolace</t>
  </si>
  <si>
    <t>342264091R00</t>
  </si>
  <si>
    <t>Příplatek k podhledu sádrokart. za tl. desek 15 mm deska Diamant</t>
  </si>
  <si>
    <t>346244381R00</t>
  </si>
  <si>
    <t xml:space="preserve">Plentování ocelových nosníků výšky do 20 cm </t>
  </si>
  <si>
    <t>2*1,45*0,1</t>
  </si>
  <si>
    <t>346244821R00</t>
  </si>
  <si>
    <t xml:space="preserve">Přizdívky izol. z cihel dl.29 cm, MC 10, tl.140 mm </t>
  </si>
  <si>
    <t>(1,615+2,265)*0,53</t>
  </si>
  <si>
    <t>2*0,95*0,9</t>
  </si>
  <si>
    <t>346245999R00</t>
  </si>
  <si>
    <t xml:space="preserve">Příplatek za ochranu izolace maltou min. MC 10 </t>
  </si>
  <si>
    <t>300 00</t>
  </si>
  <si>
    <t xml:space="preserve">Výroba a osazení ocel.sloupků </t>
  </si>
  <si>
    <t>kg</t>
  </si>
  <si>
    <t>9,1*1,1</t>
  </si>
  <si>
    <t>13380615</t>
  </si>
  <si>
    <t>Tyč průřezu I 100, střední, jakost oceli S235</t>
  </si>
  <si>
    <t>0,0242*1,08</t>
  </si>
  <si>
    <t>4</t>
  </si>
  <si>
    <t>Vodorovné konstrukce</t>
  </si>
  <si>
    <t>411121221R00</t>
  </si>
  <si>
    <t xml:space="preserve">Osazování stropních desek š. do 60, dl. do 90 cm </t>
  </si>
  <si>
    <t>zpětná montáž:</t>
  </si>
  <si>
    <t>4*3</t>
  </si>
  <si>
    <t>411321313R00</t>
  </si>
  <si>
    <t xml:space="preserve">Stropy deskové ze železobetonu C 16/20 </t>
  </si>
  <si>
    <t>2,265*1,715*0,12</t>
  </si>
  <si>
    <t>411351101R00</t>
  </si>
  <si>
    <t xml:space="preserve">Bednění stropů deskových, bednění vlastní -zřízení </t>
  </si>
  <si>
    <t>1,415*2,065+(1,615+2,265)*0,12</t>
  </si>
  <si>
    <t>411351102R00</t>
  </si>
  <si>
    <t xml:space="preserve">Bednění stropů deskových, vlastní - odstranění </t>
  </si>
  <si>
    <t>411351205R00</t>
  </si>
  <si>
    <t xml:space="preserve">Bednění stropů deskových, podepřen, do 3,5m, 12kPa </t>
  </si>
  <si>
    <t>1,415*2,065</t>
  </si>
  <si>
    <t>411351206R00</t>
  </si>
  <si>
    <t xml:space="preserve">Odstranění bednění stropů deskových do 3,5m, 12kPa </t>
  </si>
  <si>
    <t>411362021R00</t>
  </si>
  <si>
    <t xml:space="preserve">Výztuž stropů svařovanou sítí z sítí Kari </t>
  </si>
  <si>
    <t>0,0091</t>
  </si>
  <si>
    <t>413232211R00</t>
  </si>
  <si>
    <t xml:space="preserve">Zazdívka zhlaví válcovaných nosníků výšky do 15cm </t>
  </si>
  <si>
    <t>413941121R00</t>
  </si>
  <si>
    <t xml:space="preserve">Osazení válcovaných nosníků ve stropech do č. 12 </t>
  </si>
  <si>
    <t>(0,0917+0,0199+0,0221+0,0294+0,0082+0,0199)</t>
  </si>
  <si>
    <t>413941123R00</t>
  </si>
  <si>
    <t xml:space="preserve">Osazení válcovaných nosníků ve stropech č. 14 - 22 </t>
  </si>
  <si>
    <t>0,2124</t>
  </si>
  <si>
    <t>430000000RA0</t>
  </si>
  <si>
    <t xml:space="preserve">Stupeň betonový , včetně bednění </t>
  </si>
  <si>
    <t>m</t>
  </si>
  <si>
    <t>3*1,1</t>
  </si>
  <si>
    <t>13380625</t>
  </si>
  <si>
    <t>Tyč průřezu I 140, střední, jakost oceli S235</t>
  </si>
  <si>
    <t>0,2124*1,08</t>
  </si>
  <si>
    <t>13384320</t>
  </si>
  <si>
    <t>Tyč průřezu U  80, střední, jakost oceli S235</t>
  </si>
  <si>
    <t>(0,0917+0,0199+0,0221+0,0294+0,0082+0,0199)*1,08</t>
  </si>
  <si>
    <t>61</t>
  </si>
  <si>
    <t>Upravy povrchů vnitřní</t>
  </si>
  <si>
    <t>612421331R00</t>
  </si>
  <si>
    <t xml:space="preserve">Oprava vápen.omítek stěn do 30 % pl. - štukových </t>
  </si>
  <si>
    <t>1.29:</t>
  </si>
  <si>
    <t>(4,56+5,43)*2*3,62</t>
  </si>
  <si>
    <t>612421637R00</t>
  </si>
  <si>
    <t xml:space="preserve">Omítka vnitřní zdiva, MVC, štuková </t>
  </si>
  <si>
    <t>(1,615+2,265)*2,12</t>
  </si>
  <si>
    <t>0,3*3*2,1</t>
  </si>
  <si>
    <t>1,0*2,05*2</t>
  </si>
  <si>
    <t>2,1*1,45</t>
  </si>
  <si>
    <t>612425931R00</t>
  </si>
  <si>
    <t xml:space="preserve">Omítka vápenná vnitřního ostění - štuková </t>
  </si>
  <si>
    <t>(2,1+2*1,45)*0,35</t>
  </si>
  <si>
    <t>63</t>
  </si>
  <si>
    <t>Podlahy a podlahové konstrukce</t>
  </si>
  <si>
    <t>631572111R00</t>
  </si>
  <si>
    <t xml:space="preserve">Doplnění násypů pískem neupraveným o ploše nad 2m2 </t>
  </si>
  <si>
    <t>(21,08+2,92)*0,1</t>
  </si>
  <si>
    <t>632401925R00</t>
  </si>
  <si>
    <t xml:space="preserve">Příplatek k potěrům za sklon 15-30° tloušťky 50 mm </t>
  </si>
  <si>
    <t>632413150R00</t>
  </si>
  <si>
    <t xml:space="preserve">Potěr, ruční zpracování, tl. 50 mm </t>
  </si>
  <si>
    <t>potěr tl. 30 - 60 mm:</t>
  </si>
  <si>
    <t>21,08</t>
  </si>
  <si>
    <t>631320032RAA</t>
  </si>
  <si>
    <t>Mazanina vyztužená sítí, beton C 16/20, tl. 8 cm vyztužená sítí - drát 4,0 oka 100/100 mm</t>
  </si>
  <si>
    <t>21,08-(1,85*1,1+1,55*0,8+1,44*0,7)</t>
  </si>
  <si>
    <t>631320034RAB</t>
  </si>
  <si>
    <t>Mazanina vyztužená sítí, beton C 20/25, tl. 12 cm vyztužená sítí - drát 8,0 oka 150/150 mm</t>
  </si>
  <si>
    <t>630 00</t>
  </si>
  <si>
    <t xml:space="preserve">Doplnění podlahy vč. dlažby - Pozn. 1 </t>
  </si>
  <si>
    <t>(0,95*0,95+0,6*1,4+0,9*0,95+0,6*0,9)</t>
  </si>
  <si>
    <t>64</t>
  </si>
  <si>
    <t>Výplně otvorů</t>
  </si>
  <si>
    <t>642944121RU6</t>
  </si>
  <si>
    <t>Osazení ocelových zárubní dodatečně do 2,5 m2 včetně dodávky zárubně 100x220 cm</t>
  </si>
  <si>
    <t>94</t>
  </si>
  <si>
    <t>Lešení a stavební výtahy</t>
  </si>
  <si>
    <t>941955001R00</t>
  </si>
  <si>
    <t xml:space="preserve">Lešení lehké pomocné, výška podlahy do 1,2 m </t>
  </si>
  <si>
    <t>943943222R00</t>
  </si>
  <si>
    <t xml:space="preserve">Montáž lešení prostorové lehké, do 200kg, H 22 m </t>
  </si>
  <si>
    <t>pro demolici komínu a stavbu nového:</t>
  </si>
  <si>
    <t>(2,9*1,5-1,7*0,9)*13,0</t>
  </si>
  <si>
    <t>943943291R00</t>
  </si>
  <si>
    <t xml:space="preserve">Příplatek za půdorysnou plochu do 6 m2 </t>
  </si>
  <si>
    <t>943943292R00</t>
  </si>
  <si>
    <t xml:space="preserve">Příplatek za každý měsíc použití k pol..3221, 3222 </t>
  </si>
  <si>
    <t>36,66*2</t>
  </si>
  <si>
    <t>943943822R00</t>
  </si>
  <si>
    <t xml:space="preserve">Demontáž lešení, prostor. lehké, 200 kPa, H 22 m </t>
  </si>
  <si>
    <t>943955022R00</t>
  </si>
  <si>
    <t xml:space="preserve">Montáž lešeňové podlahy s příčníky a podél.,H 20 m </t>
  </si>
  <si>
    <t>pro demolici komínu:</t>
  </si>
  <si>
    <t>(2,9*1,5-1,7*0,9)*7</t>
  </si>
  <si>
    <t>943955191R00</t>
  </si>
  <si>
    <t xml:space="preserve">Příplatek za každý měsíc použití leš.k pol.21až 41 </t>
  </si>
  <si>
    <t>19,7400*2</t>
  </si>
  <si>
    <t>943955822R00</t>
  </si>
  <si>
    <t xml:space="preserve">Demontáž leš. podlahy s příč. a podélníky, H 20 m </t>
  </si>
  <si>
    <t>95</t>
  </si>
  <si>
    <t>Dokončovací konstrukce na pozemních stavbách</t>
  </si>
  <si>
    <t>952901111R00</t>
  </si>
  <si>
    <t xml:space="preserve">Vyčištění budov o výšce podlaží do 4 m </t>
  </si>
  <si>
    <t>2,92+21,08+6,37+29,49</t>
  </si>
  <si>
    <t>953941411R00</t>
  </si>
  <si>
    <t xml:space="preserve">Osazení železných ventilací o ploše do 0,10 m2 </t>
  </si>
  <si>
    <t>953941611R00</t>
  </si>
  <si>
    <t xml:space="preserve">Osazení konzol ve zdivu cihelném </t>
  </si>
  <si>
    <t>953981303R00</t>
  </si>
  <si>
    <t xml:space="preserve">Chemické kotvy, cihly, hl. 110 mm, M12, malta POLY </t>
  </si>
  <si>
    <t>900100002RA0</t>
  </si>
  <si>
    <t xml:space="preserve">Oplocení z poplastovaného pletiva, ocelové sloupky </t>
  </si>
  <si>
    <t>100 m</t>
  </si>
  <si>
    <t>(26,28-4,0+4,85+4,05-1,0)/100</t>
  </si>
  <si>
    <t>449 84120</t>
  </si>
  <si>
    <t xml:space="preserve">Držák na hasicí přístroj </t>
  </si>
  <si>
    <t>950 00</t>
  </si>
  <si>
    <t xml:space="preserve">Měření hluku z provozu kotelny </t>
  </si>
  <si>
    <t>kpl</t>
  </si>
  <si>
    <t>4295330115</t>
  </si>
  <si>
    <t>Žaluzie protidešťová 300x300</t>
  </si>
  <si>
    <t>42972723.A</t>
  </si>
  <si>
    <t>Mřížka větrací D 250</t>
  </si>
  <si>
    <t>44984124</t>
  </si>
  <si>
    <t>Přístroj hasicí práškový (hasící schopnost 21)</t>
  </si>
  <si>
    <t>96</t>
  </si>
  <si>
    <t>Bourání konstrukcí</t>
  </si>
  <si>
    <t>961044111R00</t>
  </si>
  <si>
    <t xml:space="preserve">Bourání základů z betonu prostého </t>
  </si>
  <si>
    <t>961055111R00</t>
  </si>
  <si>
    <t xml:space="preserve">Bourání základů železobetonových </t>
  </si>
  <si>
    <t>(26,75+40,38+4,45+2,19+1,19+6,08+5,41+14,4+14,33)*0,15</t>
  </si>
  <si>
    <t>962031113R00</t>
  </si>
  <si>
    <t xml:space="preserve">Bourání příček z cihel pálených plných tl. 65 mm </t>
  </si>
  <si>
    <t>1,15*2,1</t>
  </si>
  <si>
    <t>962031133R00</t>
  </si>
  <si>
    <t xml:space="preserve">Bourání příček cihelných tl. 15 cm </t>
  </si>
  <si>
    <t>pozn. 1:</t>
  </si>
  <si>
    <t>(5,175+4,31+3,36+4,575)*0,1</t>
  </si>
  <si>
    <t>(2*0,75+2,165+1,517+1,566+0,567)*0,05</t>
  </si>
  <si>
    <t>962032631R00</t>
  </si>
  <si>
    <t xml:space="preserve">Bourání zdiva komínového z cihel na MVC </t>
  </si>
  <si>
    <t>1,19*1,73*15</t>
  </si>
  <si>
    <t>963012510R00</t>
  </si>
  <si>
    <t xml:space="preserve">Bourání stropů z desek žb. š. 30 cm, tl. do 14 cm </t>
  </si>
  <si>
    <t>6,932*0,1</t>
  </si>
  <si>
    <t>pozn. 4:</t>
  </si>
  <si>
    <t>(0,95*0,95+0,6*1,4+0,9*0,95+0,6*0,9)*0,1</t>
  </si>
  <si>
    <t>963016111R00</t>
  </si>
  <si>
    <t xml:space="preserve">DMTZ podhledu SDK, kovová kce., 1xoplášť.12,5 mm </t>
  </si>
  <si>
    <t>pozn. 3:</t>
  </si>
  <si>
    <t>(0,8+1,3)*4,56</t>
  </si>
  <si>
    <t>965043321R00</t>
  </si>
  <si>
    <t xml:space="preserve">Bourání podkladů bet., potěr, tl, 10 cm, pl. 1 m2 </t>
  </si>
  <si>
    <t>965043341R00</t>
  </si>
  <si>
    <t xml:space="preserve">Bourání podkladů bet., potěr tl. 10 cm, nad 4 m2 </t>
  </si>
  <si>
    <t>24,74*0,1</t>
  </si>
  <si>
    <t>965043421R00</t>
  </si>
  <si>
    <t xml:space="preserve">Bourání podkladů bet., potěr tl. 15 cm, pl.1 m2 </t>
  </si>
  <si>
    <t>(0,95*0,95+0,6*1,4+0,9*0,95+0,6*0,9)*0,15</t>
  </si>
  <si>
    <t>965043431R00</t>
  </si>
  <si>
    <t xml:space="preserve">Bourání podkladů bet., potěr tl. 15 cm, pl. 4 m2 </t>
  </si>
  <si>
    <t>pozn. 2:</t>
  </si>
  <si>
    <t>(1,765*2,415+1,75*0,75)*0,15</t>
  </si>
  <si>
    <t>965043441R00</t>
  </si>
  <si>
    <t xml:space="preserve">Bourání podkladů bet., potěr tl. 15 cm, nad 4 m2 </t>
  </si>
  <si>
    <t>24,74*0,15</t>
  </si>
  <si>
    <t>965049112R00</t>
  </si>
  <si>
    <t xml:space="preserve">Příplatek, bourání mazanin se svař.síťí nad 10 cm </t>
  </si>
  <si>
    <t>965081712R00</t>
  </si>
  <si>
    <t xml:space="preserve">Bourání dlažeb keramických tl.10 mm, pl. do 1 m2 </t>
  </si>
  <si>
    <t>965081713R00</t>
  </si>
  <si>
    <t xml:space="preserve">Bourání dlažeb keramických tl.10 mm, nad 1 m2 </t>
  </si>
  <si>
    <t>24,74</t>
  </si>
  <si>
    <t>968062356R00</t>
  </si>
  <si>
    <t xml:space="preserve">Vybourání dřevěných rámů oken dvojitých pl. 4 m2 </t>
  </si>
  <si>
    <t>1,5*1,45+2,1*1,45</t>
  </si>
  <si>
    <t>97</t>
  </si>
  <si>
    <t>Prorážení otvorů</t>
  </si>
  <si>
    <t>970031250R00</t>
  </si>
  <si>
    <t xml:space="preserve">Vrtání jádrové do zdiva cihelného do D 250 mm </t>
  </si>
  <si>
    <t>3*0,6</t>
  </si>
  <si>
    <t>971033541R00</t>
  </si>
  <si>
    <t xml:space="preserve">Vybourání otv. zeď cihel. pl.1 m2, tl.30 cm, MVC </t>
  </si>
  <si>
    <t>0,185*2,1*0,3</t>
  </si>
  <si>
    <t>973031324R00</t>
  </si>
  <si>
    <t xml:space="preserve">Vysekání kapes zeď cihel. MVC, pl. 0,1m2, hl. 15cm </t>
  </si>
  <si>
    <t>973031325R00</t>
  </si>
  <si>
    <t xml:space="preserve">Vysekání kapes zeď cihel. MVC, pl. 0,1m2, hl. 30cm </t>
  </si>
  <si>
    <t>974031154R00</t>
  </si>
  <si>
    <t xml:space="preserve">Vysekání rýh ve zdi cihelné 10 x 15 cm </t>
  </si>
  <si>
    <t>pro strop.desku:</t>
  </si>
  <si>
    <t>2,265</t>
  </si>
  <si>
    <t>974031664R00</t>
  </si>
  <si>
    <t xml:space="preserve">Vysekání rýh zeď cihelná vtah. nosníků 15 x 15 cm </t>
  </si>
  <si>
    <t>pol 9:</t>
  </si>
  <si>
    <t>2*1,45</t>
  </si>
  <si>
    <t>978013141R00</t>
  </si>
  <si>
    <t xml:space="preserve">Otlučení omítek vnitřních stěn v rozsahu do 30 % </t>
  </si>
  <si>
    <t>98</t>
  </si>
  <si>
    <t>Demolice</t>
  </si>
  <si>
    <t>981011313R00</t>
  </si>
  <si>
    <t xml:space="preserve">Demolice budov, zdivo, podíl konstr. do 20 %, MVC </t>
  </si>
  <si>
    <t>14,89*76,486</t>
  </si>
  <si>
    <t>960 00</t>
  </si>
  <si>
    <t>Demolice vnějšího schodiště s přístřeškem vč. likvidace</t>
  </si>
  <si>
    <t>960 01</t>
  </si>
  <si>
    <t>Demolice přístřešku před objektem vč. likvidace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</si>
  <si>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</si>
  <si>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</si>
  <si>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</si>
  <si>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</si>
  <si>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</si>
  <si>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</si>
  <si>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711140026RAA</t>
  </si>
  <si>
    <t>Izolace proti vodě vodorovná přitavená, 2x 2x ALP, 2x modifikovaný pás</t>
  </si>
  <si>
    <t>(21,08+2,92)</t>
  </si>
  <si>
    <t>(1,415+2,265)*0,2</t>
  </si>
  <si>
    <t>kanály:</t>
  </si>
  <si>
    <t>10,0</t>
  </si>
  <si>
    <t>711150026RAA</t>
  </si>
  <si>
    <t>Izolace proti vodě svislá přitavená, 2x 2x ALP, 2x modifikovaný pás</t>
  </si>
  <si>
    <t>(4,56+5,43)*2*0,43</t>
  </si>
  <si>
    <t>(1,615+2,265)*0,67</t>
  </si>
  <si>
    <t>713</t>
  </si>
  <si>
    <t>Izolace tepelné</t>
  </si>
  <si>
    <t>713111121R00</t>
  </si>
  <si>
    <t xml:space="preserve">Izolace tepelné stropů rovných spodem, drátem </t>
  </si>
  <si>
    <t>713121111R00</t>
  </si>
  <si>
    <t xml:space="preserve">Izolace tepelná podlah na sucho, jednovrstvá </t>
  </si>
  <si>
    <t>713121118RU1</t>
  </si>
  <si>
    <t>Montáž dilatačního pásku podél stěn včetně dodávky</t>
  </si>
  <si>
    <t>(2,24+1,55+1,85+1,1)*2</t>
  </si>
  <si>
    <t>713191100RT9</t>
  </si>
  <si>
    <t>Položení separační fólie včetně dodávky fólie</t>
  </si>
  <si>
    <t>28375768.A</t>
  </si>
  <si>
    <t>Deska izolační polystyrén samozhášivý EPS 150</t>
  </si>
  <si>
    <t>(21,08+2,92)*0,04*1,02</t>
  </si>
  <si>
    <t>63151422</t>
  </si>
  <si>
    <t>Deska z minerální plsti ISOVER AKU tl. 80 mm</t>
  </si>
  <si>
    <t>24,7400*1,02</t>
  </si>
  <si>
    <t>998713203R00</t>
  </si>
  <si>
    <t xml:space="preserve">Přesun hmot pro izolace tepelné, výšky do 24 m </t>
  </si>
  <si>
    <t>720</t>
  </si>
  <si>
    <t>Zdravotechnická instalace</t>
  </si>
  <si>
    <t>721 00</t>
  </si>
  <si>
    <t>Provedení ZTI viz samostatná část PD</t>
  </si>
  <si>
    <t>721 01</t>
  </si>
  <si>
    <t>Provedení plynovodu viz samostatná část PD</t>
  </si>
  <si>
    <t>P 720</t>
  </si>
  <si>
    <t xml:space="preserve">Stavební přípomoci </t>
  </si>
  <si>
    <t>730</t>
  </si>
  <si>
    <t>Ústřední vytápění</t>
  </si>
  <si>
    <t>730 00</t>
  </si>
  <si>
    <t>Provedení ÚT viz samostatná část PD</t>
  </si>
  <si>
    <t>P 730</t>
  </si>
  <si>
    <t>762</t>
  </si>
  <si>
    <t>Konstrukce tesařské</t>
  </si>
  <si>
    <t>762191912RT2</t>
  </si>
  <si>
    <t>Zabednění otvorů stěn 1stranně prkny do pl. 4 m2 včetně hranolů 10/10, prken tl. 24 mm</t>
  </si>
  <si>
    <t>1,5*1,45</t>
  </si>
  <si>
    <t>762193912R00</t>
  </si>
  <si>
    <t xml:space="preserve">Zabednění otvorů stěn 1stranně deskami do pl.4 m2 </t>
  </si>
  <si>
    <t>762 00</t>
  </si>
  <si>
    <t xml:space="preserve">Zakrytí schodiště </t>
  </si>
  <si>
    <t>1,1*0,95</t>
  </si>
  <si>
    <t>60726012.A</t>
  </si>
  <si>
    <t>Deska dřevoštěpková OSB 3 N - 4PD tl. 15 mm</t>
  </si>
  <si>
    <t>2,175*1,1</t>
  </si>
  <si>
    <t>998762203R00</t>
  </si>
  <si>
    <t xml:space="preserve">Přesun hmot pro tesařské konstrukce, výšky do 24 m </t>
  </si>
  <si>
    <t>766</t>
  </si>
  <si>
    <t>Konstrukce truhlářské</t>
  </si>
  <si>
    <t>766669117R00</t>
  </si>
  <si>
    <t xml:space="preserve">Dokování samozavírače na ocelovou zárubeň </t>
  </si>
  <si>
    <t>766669921R00</t>
  </si>
  <si>
    <t xml:space="preserve">Montáž zámku </t>
  </si>
  <si>
    <t>766670021R00</t>
  </si>
  <si>
    <t xml:space="preserve">Montáž kliky a štítku </t>
  </si>
  <si>
    <t>766660112RAC</t>
  </si>
  <si>
    <t xml:space="preserve">Dveře protipožární jednokřídlové šířky 100x220 </t>
  </si>
  <si>
    <t>54914592</t>
  </si>
  <si>
    <t>Kliky se štítem dveř.</t>
  </si>
  <si>
    <t>54917015</t>
  </si>
  <si>
    <t>Zavírač dveří hydraulický</t>
  </si>
  <si>
    <t>54926043</t>
  </si>
  <si>
    <t>Zámek</t>
  </si>
  <si>
    <t>998766203R00</t>
  </si>
  <si>
    <t xml:space="preserve">Přesun hmot pro truhlářské konstr., výšky do 24 m </t>
  </si>
  <si>
    <t>767</t>
  </si>
  <si>
    <t>Konstrukce zámečnické</t>
  </si>
  <si>
    <t>767 00</t>
  </si>
  <si>
    <t xml:space="preserve">Výroba a osazení ocel.konstrukce pro komín </t>
  </si>
  <si>
    <t>306,5*1,1</t>
  </si>
  <si>
    <t>767 01</t>
  </si>
  <si>
    <t xml:space="preserve">D+M branky 100x160 </t>
  </si>
  <si>
    <t>767 02</t>
  </si>
  <si>
    <t xml:space="preserve">D+M brány 400x160 </t>
  </si>
  <si>
    <t>998767203R00</t>
  </si>
  <si>
    <t xml:space="preserve">Přesun hmot pro zámečnické konstr., výšky do 24 m </t>
  </si>
  <si>
    <t>771</t>
  </si>
  <si>
    <t>Podlahy z dlaždic a obklady</t>
  </si>
  <si>
    <t>771101210R00</t>
  </si>
  <si>
    <t xml:space="preserve">Penetrace podkladu pod dlažby </t>
  </si>
  <si>
    <t>21,08-(1,85*1,1+1,55*0,8+1,44*0,7)+1,1*0,3</t>
  </si>
  <si>
    <t>((4,56+5,43)*2-1,1+2*0,3)*0,1</t>
  </si>
  <si>
    <t>771445014R00</t>
  </si>
  <si>
    <t>Obklad soklíků hutných, rovných,tmel,v.do 150 mm vč.úpravy podkladu a spárování</t>
  </si>
  <si>
    <t>((4,56+5,43)*2-1,1+2*0,3)</t>
  </si>
  <si>
    <t>771575109R00</t>
  </si>
  <si>
    <t>Montáž podlah keram.,hladké, tmel vč.úpravy podkladu a spárování</t>
  </si>
  <si>
    <t>597642030</t>
  </si>
  <si>
    <t xml:space="preserve">Dlažba dodávka </t>
  </si>
  <si>
    <t>19,0750*1,1</t>
  </si>
  <si>
    <t>59764241</t>
  </si>
  <si>
    <t xml:space="preserve">Dlažba - sokl - dodávka </t>
  </si>
  <si>
    <t>19,4800*1,2</t>
  </si>
  <si>
    <t>998771203R00</t>
  </si>
  <si>
    <t xml:space="preserve">Přesun hmot pro podlahy z dlaždic, výšky do 24 m </t>
  </si>
  <si>
    <t>783</t>
  </si>
  <si>
    <t>Nátěry</t>
  </si>
  <si>
    <t>783 00</t>
  </si>
  <si>
    <t xml:space="preserve">Nátěr kovové zárubně </t>
  </si>
  <si>
    <t>784</t>
  </si>
  <si>
    <t>Malby</t>
  </si>
  <si>
    <t>784191101R00</t>
  </si>
  <si>
    <t xml:space="preserve">Penetrace podkladu univerzální 1x </t>
  </si>
  <si>
    <t>na omítky:</t>
  </si>
  <si>
    <t>1.35a:</t>
  </si>
  <si>
    <t>(4,55+1,4)*2*3,95+6,37</t>
  </si>
  <si>
    <t>opravy:</t>
  </si>
  <si>
    <t>50,0</t>
  </si>
  <si>
    <t>Mezisoučet</t>
  </si>
  <si>
    <t>na SDK:</t>
  </si>
  <si>
    <t>784195412R00</t>
  </si>
  <si>
    <t xml:space="preserve">Malba tekutá, 2 x na omítky </t>
  </si>
  <si>
    <t>784195512R00</t>
  </si>
  <si>
    <t xml:space="preserve">Malba tekutá, bílá, 2 x na SDK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</si>
  <si>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</si>
  <si>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</si>
  <si>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</si>
  <si>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</si>
  <si>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M36</t>
  </si>
  <si>
    <t>Montáže měřících a regulačních zařízení</t>
  </si>
  <si>
    <t>360 00</t>
  </si>
  <si>
    <t>Provedení MaR viz samostatná část PD</t>
  </si>
  <si>
    <t>P 036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</si>
  <si>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</si>
  <si>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</si>
  <si>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</si>
  <si>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</si>
  <si>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</si>
  <si>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</si>
  <si>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</si>
  <si>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</si>
  <si>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</si>
  <si>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</si>
  <si>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</si>
  <si>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</si>
  <si>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</si>
  <si>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</si>
  <si>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</si>
  <si>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</si>
  <si>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979990107R00</t>
  </si>
  <si>
    <t xml:space="preserve">Poplatek za skládku suti - směs betonu,cihel,dřeva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</si>
  <si>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</si>
  <si>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</si>
  <si>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</si>
  <si>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</si>
  <si>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</si>
  <si>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</si>
  <si>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</si>
  <si>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</si>
  <si>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</si>
  <si>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MČ Praha 14 Bratří Venclíků 1073, Praha 9</t>
  </si>
  <si>
    <t>R-Projekt 07 Praha s.r.o. Ke Strašnické 8/1795,P10</t>
  </si>
  <si>
    <t xml:space="preserve">Akce      </t>
  </si>
  <si>
    <t>Modernizace kotelny ZŠ Šimanovská</t>
  </si>
  <si>
    <t>Objedna-vatel:</t>
  </si>
  <si>
    <t xml:space="preserve">Městská část Praha 14, Bratří Venclíků 1073, 198 21 Praha 9 </t>
  </si>
  <si>
    <t>Šimanovská č.p. 16, Praha 9 - k.ú. Kyje</t>
  </si>
  <si>
    <t>zdravotně technické instalace</t>
  </si>
  <si>
    <t>Datum:</t>
  </si>
  <si>
    <t xml:space="preserve">Vyprac.: </t>
  </si>
  <si>
    <t>M. Tichý</t>
  </si>
  <si>
    <t>Poř.</t>
  </si>
  <si>
    <t>Číslo</t>
  </si>
  <si>
    <t>Zkrácený popis položky</t>
  </si>
  <si>
    <t>M.J.</t>
  </si>
  <si>
    <t>Počet</t>
  </si>
  <si>
    <t>Náklady Kč</t>
  </si>
  <si>
    <t>Hmotnost t</t>
  </si>
  <si>
    <t>čís.</t>
  </si>
  <si>
    <t>položky</t>
  </si>
  <si>
    <t>jedn. cena</t>
  </si>
  <si>
    <t>celkem</t>
  </si>
  <si>
    <t>jednotky</t>
  </si>
  <si>
    <t>Rekapitulace prací PSV</t>
  </si>
  <si>
    <t>721</t>
  </si>
  <si>
    <t>Kanalizace</t>
  </si>
  <si>
    <t>722</t>
  </si>
  <si>
    <t>Vodovod</t>
  </si>
  <si>
    <t>724</t>
  </si>
  <si>
    <t>Strojní vybavení</t>
  </si>
  <si>
    <t>725</t>
  </si>
  <si>
    <t>Zařizovací předměty</t>
  </si>
  <si>
    <t>Kanalizace - demontáže</t>
  </si>
  <si>
    <t>Vodovod - demontáže</t>
  </si>
  <si>
    <t>Kanalizace - opravy</t>
  </si>
  <si>
    <t>Vodovod - opravy</t>
  </si>
  <si>
    <t>Rekapitulace prací PSV celkem bez DPH =</t>
  </si>
  <si>
    <t xml:space="preserve">Uvedený montážní materiál obsahuje základní položky. Výkaz nepoužívat k objednání materiálu. </t>
  </si>
  <si>
    <t>Dodávka se předpokládá včetně souvisejícího doplňkového materiálu tak, aby celé zařízení bylo funkční a splňovalo všechny předpisy, které se na ně vztahují. Např. součástí potrubí jsou kolena, oblouky, redukce.</t>
  </si>
  <si>
    <t>Materiály, které jsou stanovenými výrobky ve smyslu nařízení vlády č. 163/2002 Sb., musí mít doloženy zhotovitelem stavby doklad o tom, že bylo k těmto výrobkům vydáno prohlášení o shodě výrobcem či dodavatelem.</t>
  </si>
  <si>
    <t>Dodávka stavby budou stavební přípomocné práce (prostupy stavebními konstrukcemi, provedení drážek, stavební začištění).</t>
  </si>
  <si>
    <t>800 - 721</t>
  </si>
  <si>
    <t>část A 01    Kanalizace</t>
  </si>
  <si>
    <t>Odpadní potrubí z polypropylenu, odolávající vysokým teplotám, vyráběné podle ČSN EN 1451-1. Plastové potrubí HT Plus - vnitřní systém odpadního potrubí.</t>
  </si>
  <si>
    <t>HTEM 10045</t>
  </si>
  <si>
    <t>DN  32</t>
  </si>
  <si>
    <t>HTEM 10340</t>
  </si>
  <si>
    <t>DN 110</t>
  </si>
  <si>
    <t>Montáž plastového potrubí</t>
  </si>
  <si>
    <t>Inf. cena</t>
  </si>
  <si>
    <t>DN  32 - 50</t>
  </si>
  <si>
    <t>HL310NPr</t>
  </si>
  <si>
    <t xml:space="preserve">Podlahová vpust DN50/75/110 se svislým odtokem, s pevnou izolační přírubou, se sifonovou vložkou fungující jak s, tak i bez vody, plast 123x123mm/nerez mříž 115x115mm </t>
  </si>
  <si>
    <t>HL340N</t>
  </si>
  <si>
    <t xml:space="preserve">Prodlužovací kus 80mm/d 110mm  </t>
  </si>
  <si>
    <t>HL610</t>
  </si>
  <si>
    <t xml:space="preserve">Zápachová uzávěrka DN 110 (patní sifon), hydraulická kapacita 7,5 l/sec, stavební výška 268 mm </t>
  </si>
  <si>
    <t>721 29-0111</t>
  </si>
  <si>
    <t>Zkouška těsnosti kanalizace - vodou do             DN 125</t>
  </si>
  <si>
    <t>998 42-1101</t>
  </si>
  <si>
    <t>Přesun hmot pro vnitřní kanalizace v objektech H do 6 m</t>
  </si>
  <si>
    <t>Kanalizace - součet</t>
  </si>
  <si>
    <t xml:space="preserve">část A 02    Vodovod </t>
  </si>
  <si>
    <t>Plastové potrubí  PP-typ 3 (PPR), PN 16 - studená a teplá voda</t>
  </si>
  <si>
    <t>STR032P16X</t>
  </si>
  <si>
    <t>Ø 32x4,4</t>
  </si>
  <si>
    <t>STR040P16X</t>
  </si>
  <si>
    <t>Ø 40x5,5</t>
  </si>
  <si>
    <t>722 17-6114</t>
  </si>
  <si>
    <t>Montáž rozvodů vody z plastů     Ø 32</t>
  </si>
  <si>
    <t>722 17-6115</t>
  </si>
  <si>
    <t>Montáž rozvodů vody z plastů     Ø 40</t>
  </si>
  <si>
    <t>Kovové objímky d 20 - 110, včetně upevňovacího materiálu</t>
  </si>
  <si>
    <t>722 18-2114</t>
  </si>
  <si>
    <t>Ochrana potr. z plastů izolačními trubkami z pěněného PE do D  32</t>
  </si>
  <si>
    <t>722 18-2115</t>
  </si>
  <si>
    <t>Ochrana potr. z plastů izolačními trubkami z pěněného PE do D  40</t>
  </si>
  <si>
    <t>Potrubní oddělovač DN 25 - G 1" ČSN EN 1717 (75 5462)</t>
  </si>
  <si>
    <t>Kulový kohout, chromovaný max. 28 - 42 bar, max. 185°C, červená páčka</t>
  </si>
  <si>
    <t>R250X005</t>
  </si>
  <si>
    <t>DN 25 - G 1"</t>
  </si>
  <si>
    <t>R250X006</t>
  </si>
  <si>
    <t>DN 32 - G 5/4"</t>
  </si>
  <si>
    <t xml:space="preserve">Závitový zpětný ventil mosaz </t>
  </si>
  <si>
    <t>R60Y005</t>
  </si>
  <si>
    <t>R60Y006</t>
  </si>
  <si>
    <t xml:space="preserve">Mosazný filtr 2x vnitřní závit, PN16, T 130°C </t>
  </si>
  <si>
    <t>R74AY005</t>
  </si>
  <si>
    <t>Ventily pojistné, rohové           G 3/4"</t>
  </si>
  <si>
    <t>722 23-9102</t>
  </si>
  <si>
    <t>Montáž vodovodních armatur se dvěma závity ostatních typů DN 20 - G 3/4"</t>
  </si>
  <si>
    <t>722 23-9103</t>
  </si>
  <si>
    <t>Montáž vodovodních armatur se dvěma závity ostatních typů DN 25 - G  1"</t>
  </si>
  <si>
    <t>722 23-9104</t>
  </si>
  <si>
    <t>Montáž vodovodních armatur se dvěma závity ostatních typů DN 32 - G 5/4"</t>
  </si>
  <si>
    <t>105500030030</t>
  </si>
  <si>
    <t>Domovní a průmysl. vodoměry DN 32, SV, Qp = 5,0 m3/h</t>
  </si>
  <si>
    <t>722 26-9114</t>
  </si>
  <si>
    <t>Montáž vodoměru závitového jednovtokového suchob. G 5/4"</t>
  </si>
  <si>
    <t>722 29-0226</t>
  </si>
  <si>
    <t>Tlakové zkoušky potrubí ocel. nebo plast.        do DN  50</t>
  </si>
  <si>
    <t>722 29-0234</t>
  </si>
  <si>
    <t>Proplach a desinfekce potrubí                   do DN  80</t>
  </si>
  <si>
    <t>998 72-2101</t>
  </si>
  <si>
    <t>Přesun hmot pro vnitřní vodovod v objektech H do 6 m</t>
  </si>
  <si>
    <t>Vodovod - součet</t>
  </si>
  <si>
    <t>část A 04   Strojní vybavení</t>
  </si>
  <si>
    <t>4029062</t>
  </si>
  <si>
    <t xml:space="preserve">Cirkulační čerpadla TUV -  (230V-49W) </t>
  </si>
  <si>
    <t>111 863 198</t>
  </si>
  <si>
    <t>Spínací hodiny digitální, denní/týdenní program k cirkulačním čerpadlům</t>
  </si>
  <si>
    <t>734 41-1142</t>
  </si>
  <si>
    <t>Teploměry s pevným stonkem a jímkou DTR - 100 mm</t>
  </si>
  <si>
    <t>734 41-1150</t>
  </si>
  <si>
    <t>Tlakoměry deformační č. 53312 Ø 100 mm</t>
  </si>
  <si>
    <t>THM 4020</t>
  </si>
  <si>
    <t>Kohout tlakoměru mosazný       Js 1/2"</t>
  </si>
  <si>
    <t>732 42-9111</t>
  </si>
  <si>
    <t>Montáž čerpadel oběhových spirálních do DN 25</t>
  </si>
  <si>
    <t>Expanzní nádoba objem 24 litrů</t>
  </si>
  <si>
    <t>998 72-4101</t>
  </si>
  <si>
    <t>Přesun hmot pro vnitřní plynovod v objektech H do 6 m</t>
  </si>
  <si>
    <t>Strojní vybavení - součet</t>
  </si>
  <si>
    <t xml:space="preserve">část A 05   Zařizovací předměty  </t>
  </si>
  <si>
    <t>ART.7311</t>
  </si>
  <si>
    <t>Výtokový ventil se zpětnou klapkou, šroubení na hadici   DN 15 [G 1/2"]</t>
  </si>
  <si>
    <t>725 81-9201</t>
  </si>
  <si>
    <t>Montáž ventilů nástěnných G 1/2</t>
  </si>
  <si>
    <t>998 72-5101</t>
  </si>
  <si>
    <t>Přesun hmot pro zařizovací předměty v objektech H do 6 m</t>
  </si>
  <si>
    <t>Zařizovací předměty - součet</t>
  </si>
  <si>
    <t xml:space="preserve">část B 01   Kanalizace - demontáže  </t>
  </si>
  <si>
    <t>Demontáž potrubí z litinových trub - odpadní nebo dešťové</t>
  </si>
  <si>
    <t>771 14-0802</t>
  </si>
  <si>
    <t>DN 100</t>
  </si>
  <si>
    <t>721 29-0821</t>
  </si>
  <si>
    <t>Vnitrostaveništní přemístění, vnitřní kanalizace v objektech H do 6 m</t>
  </si>
  <si>
    <t>Kanalizace demontáže - součet</t>
  </si>
  <si>
    <t>800 -721</t>
  </si>
  <si>
    <t>část B 02   Vodovod - demontáže</t>
  </si>
  <si>
    <t>722 17-0804</t>
  </si>
  <si>
    <t>Demontáž rozvodů vody z plastů     do  Ø 50</t>
  </si>
  <si>
    <t>722 18-1812</t>
  </si>
  <si>
    <t>Demontáž izolací do vnějšího průměru trub     Ø  50</t>
  </si>
  <si>
    <t>722 29-0821</t>
  </si>
  <si>
    <t>Vnitrostaveništní přemístění, vnitřní vodovod v objektech H do 6 m</t>
  </si>
  <si>
    <t>Vodovod demontáže - součet</t>
  </si>
  <si>
    <t>část C 01 Kanalizace - opravy</t>
  </si>
  <si>
    <t>721 14-0905</t>
  </si>
  <si>
    <t>Opravy odpadního potrubí litinového - vsazení odbočky do potrubí DN 100</t>
  </si>
  <si>
    <t>721 30-0912</t>
  </si>
  <si>
    <t>Pročištění svislých odpadů v 1.podlaží do            DN 200</t>
  </si>
  <si>
    <t>Kanalizace opravy - součet</t>
  </si>
  <si>
    <t>část C 02 Vodovod - opravy</t>
  </si>
  <si>
    <t>722 17-1934</t>
  </si>
  <si>
    <t>Výměna trubky, tvarovky, vsazení odbočky z plastů     do DN 32</t>
  </si>
  <si>
    <t>722 17-1935</t>
  </si>
  <si>
    <t>Výměna trubky, tvarovky, vsazení odbočky z plastů     do DN 40</t>
  </si>
  <si>
    <t>722 19-0901</t>
  </si>
  <si>
    <t>Opravy ostatní - uzavření nebo otevř. potrubí při opravách</t>
  </si>
  <si>
    <t>Vodovod opravy - součet</t>
  </si>
  <si>
    <t>800 - 713</t>
  </si>
  <si>
    <t xml:space="preserve">Tepelná izolace na bázi polyetylenu, tepelná vodivost Lambda=max 0,038 W/m.K při 10°C, stupeň hořlavosti C3 dle ČSN 73 0862 pro armatury a potrubí o vnějším průměru: </t>
  </si>
  <si>
    <t>Ø 40, tloušťka izolace 6 mm</t>
  </si>
  <si>
    <t>Potrubní pouzdra z kamenné vlny s hliníkovou fólií se skleněnou mřížkou pro tepelnou a akustickou izolaci potrubních rozvodů s provozní teplotou od + 15˚C do + 250˚C (třída reakce na oheň je A2-s1 d0 – podle ČSN EN 13501-1). Tepelná vodivost 0,034 W/mK při +10°C.</t>
  </si>
  <si>
    <t>Ø 35, tloušťka izolace 40 mm</t>
  </si>
  <si>
    <t>Ø 42, tloušťka izolace 40 mm</t>
  </si>
  <si>
    <t>Izolace tepelné - součet</t>
  </si>
  <si>
    <t xml:space="preserve">Položkový soupis prací a dodávek </t>
  </si>
  <si>
    <t>Profese:</t>
  </si>
  <si>
    <t>D.1.4. TECHNIKA PROSTŘEDÍ STAVEB - PLYNOVOD</t>
  </si>
  <si>
    <t xml:space="preserve">Stavba:  </t>
  </si>
  <si>
    <t>Modernizace kotelnyZŠ Šimanovská, Šimanovská č.p. 16
Praha 9 - k.ú. Kyje</t>
  </si>
  <si>
    <r>
      <t xml:space="preserve">Vypracoval: </t>
    </r>
    <r>
      <rPr>
        <sz val="10"/>
        <color indexed="8"/>
        <rFont val="Arial CE"/>
        <family val="2"/>
      </rPr>
      <t>Ing. Karel Šimůnek</t>
    </r>
  </si>
  <si>
    <t xml:space="preserve">Před dodávkou budou dodavatelem všechna zařízení vyvzorkována alespoň katalogovým listem a odsouhlasena investorem nebo technickým dozorem investora. Bez písemného odsouhlasení nebudou zařízení instalována. </t>
  </si>
  <si>
    <t xml:space="preserve">Dodávka se předpokládá včetně souvisejícího doplňkového materiálu tak, aby celé zařízení bylo funkční a splňovalo všechny předpisy, které se na ně vztahují. Např. součástí potrubí jsou kolena, oblouky, redukce, uložení potrubí a podobně. </t>
  </si>
  <si>
    <t xml:space="preserve">Součástí dodávky je doprava materiálu, pročištění potrubí a potřebné zkoušky a protokoly (ČSN EN 1775, ..). </t>
  </si>
  <si>
    <t>Materiály, které jsou stanovenými výrobkami ve smyslu nařízení vlády č. 163/2002 Sb., musí mít doloženy zhotovitelem stavby doklad o tom, že bylo k těmto výrobkům vydáno prohlášení o shodě výrobcem či dodavatelem.</t>
  </si>
  <si>
    <t>Dodávka stavby budou stavební přípomocné práce (prostupy stropem, provedení drážek, stavební začištění)</t>
  </si>
  <si>
    <t>Pořadové číslo položky</t>
  </si>
  <si>
    <t>Popis položky</t>
  </si>
  <si>
    <t>Měrná jednotka| (MJ)</t>
  </si>
  <si>
    <t>Množství</t>
  </si>
  <si>
    <t>Cena / MJ</t>
  </si>
  <si>
    <t>Celkem</t>
  </si>
  <si>
    <t xml:space="preserve">     Demontáže</t>
  </si>
  <si>
    <t xml:space="preserve">     1.01 </t>
  </si>
  <si>
    <t>Demontáž ocelového potrubí do rozměru DN 20-32, včetně armatur, závěsů a ekologické likvidace</t>
  </si>
  <si>
    <t xml:space="preserve">     1.02 </t>
  </si>
  <si>
    <t>Demontáž ocelového potrubí do rozměru DN 50-65, včetně armatur, závěsů a ekologické likvidace</t>
  </si>
  <si>
    <t xml:space="preserve">     Vnitřní domovní plynovod</t>
  </si>
  <si>
    <t xml:space="preserve">     2.01 </t>
  </si>
  <si>
    <t>Výměna regulátoru tlaku plynu Alz-6U/AB za nový regulátor (vstupní tlak 100kPa, výstupní tlak 5 kPa, průtok zemního plynu 50m3/hod, přesnost regulace AC 5) přírubový, včetně úpravy připojovacího potrubí a oprava nátěru základní a vrchní žluté barvy potrubí</t>
  </si>
  <si>
    <t xml:space="preserve">     2.02</t>
  </si>
  <si>
    <t>Stabilizační regulátor tlaku plynu vstupní tlak 3 až 5 kPa, výstupní tlak 2 kPa, max. průtok 50 m3/hod jednostupňový bez pojistného ventilu a bez rychlouzávěru</t>
  </si>
  <si>
    <t>ks</t>
  </si>
  <si>
    <t xml:space="preserve">     2.03</t>
  </si>
  <si>
    <t xml:space="preserve">Potrubí ocelové DN 15  z trubek válcovaných za tepla, bezešvých, jakost materiálu 11 353; včetně tvarovek, závěsů, objímek, chrániček a nátěru základní a 2x vrstva vrchní syntetickou barvou žluté barvy           </t>
  </si>
  <si>
    <t xml:space="preserve">     2.04</t>
  </si>
  <si>
    <t xml:space="preserve">Potrubí ocelové DN 20  z trubek válcovaných za tepla, bezešvých, jakost materiálu 11 353; včetně tvarovek, závěsů, objímek, chrániček a nátěru základní a 2x vrstva vrchní syntetickou barvou žluté barvy           </t>
  </si>
  <si>
    <t xml:space="preserve">     2.05</t>
  </si>
  <si>
    <t xml:space="preserve">Potrubí ocelové zavitové DN 50 , včetně tvarovek, objímek, chrániček a nátěru základní a 2x vrstva vrchní syntetickou barvou žluté barvy                    </t>
  </si>
  <si>
    <t xml:space="preserve">     2.06</t>
  </si>
  <si>
    <t xml:space="preserve">Potrubí ocelové DN 65 , včetně tvarovek, objímek, chrániček a nátěru základní a 2x vstva vrchní syntetickou barvou žluté barvy                    </t>
  </si>
  <si>
    <t xml:space="preserve">     2.07</t>
  </si>
  <si>
    <t xml:space="preserve">Potrubí ocelové DN 150 , včetně tvarovek, objímek, chrániček a nátěru základní a 2x vstva vrchní syntetickou barvou žluté barvy                    </t>
  </si>
  <si>
    <t xml:space="preserve">     2.08</t>
  </si>
  <si>
    <t xml:space="preserve">Ocelové potrubí s tovární izolacÍ (Bralen) DN 50, upevnění potrubí, izolace svarů páskovou plastovou izolací </t>
  </si>
  <si>
    <t xml:space="preserve">     2.09</t>
  </si>
  <si>
    <t>Ocelová chránička DN 32 délky do 700mm</t>
  </si>
  <si>
    <t xml:space="preserve">     2.10</t>
  </si>
  <si>
    <t>Ocelová chránička DN 65 délky do 700mm</t>
  </si>
  <si>
    <t xml:space="preserve">     2.11</t>
  </si>
  <si>
    <t>Kulový kohout DN 50  pro rozvody plynu, HTB 650 °C/30 min,pro teploty média -20 °C do 60 °C</t>
  </si>
  <si>
    <t xml:space="preserve">     2.12</t>
  </si>
  <si>
    <t>Vzorkovací kulový kohout DN 15</t>
  </si>
  <si>
    <t xml:space="preserve">     2.13</t>
  </si>
  <si>
    <t>Automatický uzavírací ventil (do 50 kPa) DN 50, bez potřeby napojení na odfukové potrubí, napětí 230V, závitový; NC – bez proudu zavřen</t>
  </si>
  <si>
    <t xml:space="preserve">     2.14</t>
  </si>
  <si>
    <t>Manometr 0-4 kPa včetně 3-cestného manometrického kohoutu</t>
  </si>
  <si>
    <t xml:space="preserve">     2.15</t>
  </si>
  <si>
    <t>Manometr 0-10 kPa včetně 3-cestného manometrického kohoutu</t>
  </si>
  <si>
    <t xml:space="preserve">     Ostatní</t>
  </si>
  <si>
    <t xml:space="preserve">     3.01 </t>
  </si>
  <si>
    <t>Funkční zkoušky dle normativní základny</t>
  </si>
  <si>
    <t xml:space="preserve">     3.02 </t>
  </si>
  <si>
    <t>Zkouška pevnosti a zkouška těsnosti</t>
  </si>
  <si>
    <t xml:space="preserve">     3.03 </t>
  </si>
  <si>
    <t>Revizní zpráva</t>
  </si>
  <si>
    <t xml:space="preserve">     3.04 </t>
  </si>
  <si>
    <t>Vyčištění  potrubí tlakovým vzduchem</t>
  </si>
  <si>
    <t xml:space="preserve">     3.05 </t>
  </si>
  <si>
    <t>Požární dozor po svařování a řezání ocelového potrubí</t>
  </si>
  <si>
    <t xml:space="preserve">     3.06 </t>
  </si>
  <si>
    <t>Plechová stříška z pozinkovaného plechu tl. 0,6mm o rozměrech cca 500/500mm, kotvená do fasády</t>
  </si>
  <si>
    <t>Cena dodávky plynovodu celkem (materiál + montáž) bez DPH</t>
  </si>
  <si>
    <t>D.1.4. TECHNIKA PROSTŘEDÍ STAVEB - VYTÁPĚNÍ</t>
  </si>
  <si>
    <t xml:space="preserve">  11.10.2017</t>
  </si>
  <si>
    <t>Názvy materiálů nebo obchodních firem, jsou-li uvedeny v projektu, ve výkazu výměr nebo v dokumentaci, pouze reprezentují určený kvalitativní standard a jejich použití rozhodně není pro zakázku  závazné. Zadavatel výslovně umožňuje použití i jiných, kvalitativně a technicky obdobných řešení, pokud bude vymezený kvalitativní standard dodržen, nebo bude mít parametry lepší. Před dodávkou budou dodavatelem všechna zařízení vyvzorkována alespoň katalogovým listem a odsouhlasena investorem nebo technickým dozorem investora, o vzorkování bude proveden zápis ve stavebním deníku. Bez písemného odsouhlasení nebudou zařízení instalována.</t>
  </si>
  <si>
    <t>Uvedený montážní materiál obsahuje základní položky. Výkaz nepoužívat k objednání materiálu.</t>
  </si>
  <si>
    <t xml:space="preserve">Součástí dodávky je doprava materiálu, proplach potrubí, hydraulické zaregulování soustavy a potřebné zkoušky a protokoly (ČSN 06 0310,..). </t>
  </si>
  <si>
    <t xml:space="preserve">Před dodávkou budou dodavatelem všechna zařízení vyvzorkována katalogovým listem a odsouhlasena investorem nebo technickým dozorem investora, o vzorkování bude proveden zápis ve stavebním deníku. Bez písemného odsouhlasení nebudou zařízení instalována. </t>
  </si>
  <si>
    <t>Dodávka stavby budou stavební přípomocné práce (prostupy stavebními konstrukcemi, provedení drážek, stavební začištění)</t>
  </si>
  <si>
    <t>Demontáže ocelového potrubí DN 10-25,včetně izolace, armatur, závěsů a ekologické likvidace</t>
  </si>
  <si>
    <t>Demontáže ocelového potrubí DN 32-50,včetně izolace, armatur, závěsů a ekologické likvidace</t>
  </si>
  <si>
    <t xml:space="preserve">     1.03 </t>
  </si>
  <si>
    <t>Demontáže ocelového potrubí DN 65-80,včetně izolace, armatur, závěsů a ekologické likvidace</t>
  </si>
  <si>
    <t xml:space="preserve">     1.04 </t>
  </si>
  <si>
    <t>Demontáže ocelového potrubí DN 100-125,včetně izolace, armatur, závěsů a ekologické likvidace</t>
  </si>
  <si>
    <t xml:space="preserve">     1.05 </t>
  </si>
  <si>
    <t>Demontáž plynového přímoohřívaného zásobníkového ohřívače (do 400L a výkonu 65 kW) včetně odvodu spalin a ekologická likvidace (demontáž až po instalaci kotelny pro umožnění provizorního ohřevu teplé vody)</t>
  </si>
  <si>
    <t xml:space="preserve">     1.06 </t>
  </si>
  <si>
    <t xml:space="preserve">Demontáž plynového stacionárního kotle do výkonu 180 kW, rozřezání a rozebrání v kotelně; včetně demontáže připojovacího potrubí a komínu; ekologická likvidace </t>
  </si>
  <si>
    <t xml:space="preserve">     1.07 </t>
  </si>
  <si>
    <t xml:space="preserve">Demontáž trubkového rozdělovače a sběrače do DN 125 do délky 2x 1,5m včetně potrubí  a armatur, ekologická likvidace </t>
  </si>
  <si>
    <t xml:space="preserve">     1.08 </t>
  </si>
  <si>
    <t xml:space="preserve">Demontáž expanzních nádob do objemu 600L a ekologická likvidace </t>
  </si>
  <si>
    <t xml:space="preserve">     1.09 </t>
  </si>
  <si>
    <t>Demontáž trubkového rozdělovačea sběrače do DN 125 délky cca 2x 1,5m včetně armatur, izolace, závěsů a ekologické likvidace</t>
  </si>
  <si>
    <t xml:space="preserve">     1.10 </t>
  </si>
  <si>
    <t>Demontáž litinového článkového tělesa včetně konzol a připojovacího potrubí, ekologická likvidace - 20 článků 600/160</t>
  </si>
  <si>
    <t xml:space="preserve">     1.11 </t>
  </si>
  <si>
    <t>Demontáž litinového článkového tělesa včetně konzol a připojovacího potrubí, ekologická likvidace - 20 článků 900/200</t>
  </si>
  <si>
    <t xml:space="preserve">     Strojní zařízení</t>
  </si>
  <si>
    <t>Plynový kondenzační kotel o výkonu 219 kW při teplotě topné vody 80/60°C a 238 kW při teplotě topné vody 50/30°C; kotel ve stacionárním provedení s velkoobjemovým výměníkem bez požadavku na minimální průtok topné vody kotlem s možností zapojení s rozdělovačem bez anuloidu;napojení na dvě zpátečky topné vody pro zvýšení účinnosti kondenzace kotle. Minimální účinnost kotle při 100% zatížení při teplotním spádu 80/60°C bude minimálně 97,4 % (vztaženo k výhřevnosti) a při 30% zatížení (zpátečka o teplotě 30°C) minimálně 107,8% (vztaženo ke spalnému teplu). Provozní tlak 6 bar, maximální výstupní teplo 85°C. Rozměry kotle max. šířka včetně pláště 619, výška 1834mm, hloubka 1193mm. Uzavřený spotřebič typu "C" s přívodem spalovacího vzduchu z venkovního potředí. Hodnota NOx v 5-té třídě. Integrované komunikační rozhraní pro komunikaci s kaskádovou regulací s možností parametrování a sledování provozních stavů každého kotle přes webserver. Referenční výrobek: Varmax 225</t>
  </si>
  <si>
    <t xml:space="preserve">     2.02 </t>
  </si>
  <si>
    <t>Kaskádová regulace kotlů řízená z nadřazené regulace 0-10V s možností parametrování jednotlivých kotlů přes webserver, včetně čidel (kabeláž v dodávce MaR) a webserveru (napojení LAN na router zajistí MaR)</t>
  </si>
  <si>
    <t xml:space="preserve">     2.03 </t>
  </si>
  <si>
    <t>Neutralizacní box pro kotle do 500 kW včetně náplně</t>
  </si>
  <si>
    <t xml:space="preserve">     2.04 </t>
  </si>
  <si>
    <t xml:space="preserve">Uvedení kotle do provozu servisním technikem včetně kaskádové regulace </t>
  </si>
  <si>
    <t xml:space="preserve">     2.05 </t>
  </si>
  <si>
    <t xml:space="preserve">Inhibitor koroze systému ÚT, předpokládané ředění 1:100 s vodou. Objem topné soustavy cca 3600L. Bude použit schválený výrobek výrobce kotle. Systém bude plněn přes vodoměr a dle skutečného objemu bude inhibitor nadávkován. Zbytek bude zachován na stavbě. Koncentraci inhibitoru pro stávající otopné soustavy upřesní výrobce kotllů. </t>
  </si>
  <si>
    <t xml:space="preserve">     2.06 </t>
  </si>
  <si>
    <t>Nepřímotopný zásobníkový ohřívač teplé vody o objemu 500L se smaltovannou vnitřní nádobou, přestupní plocha výměníku 6,0 m2; provozní tlak TV 10 bar; s kombinovaným elektrickým ohřevem  o výkonu 10 kW /  400V s provozním a havarijním termostatem; hořčíkovou anodou; s PU izolací s opláštěním; s tepúloměrem, s vertiklální lištou pro čidla teploty</t>
  </si>
  <si>
    <t xml:space="preserve">     2.07 </t>
  </si>
  <si>
    <t>Přívod spalovacího vzduchu ke kotli plastovým potrubím o průměru 200mm délky 4m, 2ks kolen 90°, redukce na hrdlo na kotli, mřížka cca 300/300mm na fasádě objektu v barvě fasády</t>
  </si>
  <si>
    <t xml:space="preserve">     2.08 </t>
  </si>
  <si>
    <t>Spalinová kaskáda z plastového potrubí ze sortimentu výrobce kotle: připojovací potrubí ke každému kotli  DN 160 délky cca 2,25m s tvarovkami a redukcí DN 160/150 na hrdlo kouřovodu plynového kotle, 2x revizní kolena DN 160, 2x koleno 90° Dn 160 společný kouřovod DN 200 se dvěma odbočkami DN 160 se sifonem pro napojení na kanalizaci (sada pro sdružené odvody spalin kaskády kotlů DN 200-160), koleno 90° DN 200</t>
  </si>
  <si>
    <t xml:space="preserve">     2.09 </t>
  </si>
  <si>
    <t>Třívrstvý komín DN 230 s vnitřní nerezovou vložkou s vnitřní nerezovou vložkou ocel třídy 1.4404 pro mokrý provoz z kondenzačního plynového kotle, tepelnou izolací tl. 25mm a komínový plášť z nerezové ocele, součástí komínu bude: celková délka potrubí 15m, koleno 85°, oblouk 45°, 2x kontrolní přímý kus; přechod na plastové potrubí DN 200; atypický T-kus s vnitřním obloukem;  komín bude uchycen nerezovými stěnovými držáky k nosné ocelové konstrukci. Nosná konstrukce bude v dodávce stavby. Poslední tři spoje potrubí od ústí komínu budou pomocí statické svěrné pásky konstrukci, poslední 1m komínu bez kotvení k nosné konstrukci. Instalace bude prováděna z plošiny nákladního automobilu (plošina bude součástí dodávky komínu). Přesnou délku komínu a tvarovky zaměřit na stavbě.</t>
  </si>
  <si>
    <t xml:space="preserve">     2.10 </t>
  </si>
  <si>
    <t>Trubkový ocelový rozdělovač a sběrač DN 125 PN6, rozdělovač délky 1600mm: 1x hrdlo DN 100, 1x hrdlo DN 80, 3x hrdlo DN 50, 1x hrdo DN 15; sběrač délky 1600mm: 1x hrdlo DN 100, 1x hrdlo DN 80, 3x hrdlo DN 50, 1x hrdo DN 15; včetně minerální tepelné izolace tl. 80mm s hliníkovou fólií, teploměru a konzol ke stěně</t>
  </si>
  <si>
    <t xml:space="preserve">     2.11 </t>
  </si>
  <si>
    <t>Trubkový ocelový rozdělovač a sběrač DN 100 PN6, rozdělovač délky 900mm: 1x hrdlo DN 80, 1x hrdlo DN 50, 2x hrdlo DN 40, 1x hrdo DN 15; sběrač délky 1000mm: 1x hrdlo DN 100, 1x hrdlo DN 80, 1x hrdlo DN 50, 2x hrdlo DN 40, 1x hrdo DN 15; včetně minerální tepelné izolace tl. 80mm s hliníkovou fólií, teploměru a konzol ke stěně</t>
  </si>
  <si>
    <t xml:space="preserve">     2.12 </t>
  </si>
  <si>
    <t>Odlučovač nečistot a kalu s přírubovým připojením DN 125, Délka (mm): 635; Výška (mm): 792; Průměr (mm): 354; Příslušenství: Magnetická vložka pro odlučovače nečistot a tepúelná izolace</t>
  </si>
  <si>
    <t xml:space="preserve">     2.13 </t>
  </si>
  <si>
    <t>Expanzní automat s integrovaným doplňováním a odplyňováním: Sestava jednočerpadlového expanzního automatu skládající se z řídící jednotky s dotykovým ovládáním Control Touch, základní nádoby o objemu 200L a příslušné připojovací příslušenství; pro statickou výšku 1,35 bar, minimální pracovní tlak soustavy 2,05 bar, maximální provozní tlak soustavy 3 bar objem soustavy cca 3,6 m3, otevírací tlak pojistného ventilu 4 bar,</t>
  </si>
  <si>
    <t xml:space="preserve">     2.14 </t>
  </si>
  <si>
    <t>Uvedení do provozu expanzního automatu servisním technikem</t>
  </si>
  <si>
    <t xml:space="preserve">     2.15 </t>
  </si>
  <si>
    <t>Membránová expanzní nádoba o objemu 35L (max 6 bar), Reflex NG 35/6</t>
  </si>
  <si>
    <t xml:space="preserve">     2.16 </t>
  </si>
  <si>
    <t>Kulový kohout se zajištěním s vypouštěním pro expanzní nádoby DN 20</t>
  </si>
  <si>
    <t xml:space="preserve">     2.17 </t>
  </si>
  <si>
    <t>Sestava uzávěrů Dn 25, vodoměru a potrubního oddělovače typu BA do kategorie 4 dle ČSN EN 1717 pro napouštění otopné soustavy z vodovodu</t>
  </si>
  <si>
    <t xml:space="preserve">     2.18 </t>
  </si>
  <si>
    <t>Demineralizační filtr o max. průtoku doplňované vody 16L/min. Demineralizační kapacita  1000L při vstupní vodě 15°dH. Součástí je připojovací sada se směšovacím ventilem a konduktometrem s čidly. Provoz na baterii.</t>
  </si>
  <si>
    <t xml:space="preserve">     2.19 </t>
  </si>
  <si>
    <t>Mechanický jemný filtr s filtrační vložkou 0,08 mm, průtok 5 m3/hod, DN 25</t>
  </si>
  <si>
    <t xml:space="preserve">     2.20 </t>
  </si>
  <si>
    <t>Oběhové mokroběžné bezucpávkové čerpadlo "Č.1" s EC motorem s automatickým nastavením výkonu; průtok 5 m3/hod, výtlak 30-60 kPa; provozními režimy dp-c (diferenční tlak konstantní) a dp-v (diferenční tlak variabilní), s originální tepelnou izolací, napětí 230V, pro čerpání vody; včetně připojovacích šroubení; např. Wilo-Yonos Maxo 30/0,5-12</t>
  </si>
  <si>
    <t xml:space="preserve">     2.21 </t>
  </si>
  <si>
    <t>Oběhové mokroběžné bezucpávkové čerpadlo "Č.2" s EC motorem s automatickým nastavením výkonu; průtok 10 m3/hod, výtlak 30-60 kPa; provozními režimy dp-c (diferenční tlak konstantní) a dp-v (diferenční tlak variabilní), s originální tepelnou izolací, napětí 230V, pro čerpání vody; včetně připojovacích šroubení; např. Wilo-Yonos Maxo 40/0,5-12</t>
  </si>
  <si>
    <t xml:space="preserve">     2.22 </t>
  </si>
  <si>
    <t>Oběhové mokroběžné bezucpávkové čerpadlo "Č.3" s EC motorem s automatickým nastavením výkonu; průtok 5 m3/hod, výtlak 30-65 kPa; provozními režimy dp-c (diferenční tlak konstantní) a dp-v (diferenční tlak variabilní), s originální tepelnou izolací, napětí 230V, pro čerpání vody; včetně připojovacích šroubení; např. Wilo-Yonos Maxo 30/0,5-12</t>
  </si>
  <si>
    <t xml:space="preserve">     2.23 </t>
  </si>
  <si>
    <t>Oběhové mokroběžné bezucpávkové čerpadlo "Č.8" s EC motorem s automatickým nastavením výkonu; průtok 2,5 m3/hod, výtlak 50 kPa; provozními režimy dp-c (diferenční tlak konstantní) a dp-v (diferenční tlak variabilní), s originální tepelnou izolací, napětí 230V, pro čerpání vody; včetně připojovacích šroubení; např. Wilo-Yonos Pico 30/1-8</t>
  </si>
  <si>
    <t xml:space="preserve">     Rozvody</t>
  </si>
  <si>
    <t>Potrubní rozvod - z trubek válcovaných za tepla, bezešvých, jakost materiálu 11 353; včetně tvarovek, závěsů, objímek, 2x vrstva nátěru syntetickou barvou</t>
  </si>
  <si>
    <t>- DN 15 – Ø 1/2“</t>
  </si>
  <si>
    <t>- DN 20 – Ø 3/4““</t>
  </si>
  <si>
    <t>- DN 32 – Ø 5/4“</t>
  </si>
  <si>
    <t>- DN 40 – Ø 6/4“</t>
  </si>
  <si>
    <t xml:space="preserve">- DN 50 – Ø 2“ </t>
  </si>
  <si>
    <t xml:space="preserve">     3.07 </t>
  </si>
  <si>
    <t>- DN 65 – Ø 76x3,2</t>
  </si>
  <si>
    <t xml:space="preserve">     3.08 </t>
  </si>
  <si>
    <t>- DN 80 – Ø 89x3,6</t>
  </si>
  <si>
    <t xml:space="preserve">     3.09 </t>
  </si>
  <si>
    <t>- DN 100 – Ø 108x4,0</t>
  </si>
  <si>
    <t xml:space="preserve">     3.10 </t>
  </si>
  <si>
    <t>- DN 125 – Ø 133x4,5</t>
  </si>
  <si>
    <t xml:space="preserve">     3.11 </t>
  </si>
  <si>
    <t>Plastové potrubí PPR - (např. EKOPLASTIK) včetně tvarovek, závěsů, objíměk, tepelné izolace tl. 9mm</t>
  </si>
  <si>
    <t xml:space="preserve">     3.12 </t>
  </si>
  <si>
    <t>Ø 32 EVO PP-RCT</t>
  </si>
  <si>
    <t xml:space="preserve">     3.13 </t>
  </si>
  <si>
    <t>Přeložení stávajícího ocelového rozvodu vytápění do nové trasy s použitím stávajícího rozvodu, nové závěsy potrubí, objímky, 2x vrstva nátěru syntetickou barvou</t>
  </si>
  <si>
    <t xml:space="preserve">     3.14 </t>
  </si>
  <si>
    <t xml:space="preserve">     3.15 </t>
  </si>
  <si>
    <t xml:space="preserve">     3.16 </t>
  </si>
  <si>
    <t xml:space="preserve">     3.17 </t>
  </si>
  <si>
    <t xml:space="preserve">Tepelná izolace na bázi polyetylenu, tepelná vodivost Lambda=max 0,038 W/m.K při 10°C, stupeň hořlavosti C3 dle ČSN 73 0862 na ocelové potrubí a armatury: </t>
  </si>
  <si>
    <t xml:space="preserve">     3.18 </t>
  </si>
  <si>
    <t>- DN 20, tloušťka izolace 9 mm</t>
  </si>
  <si>
    <t xml:space="preserve">     3.19 </t>
  </si>
  <si>
    <t>Tepelná izolace na báz minerální tepelná izolace s hliníkovou krycí fólií se skleněnou mřížkou, hodnota součinitele tepelné vodivosti lambda = 0,033 W/m.K při 0°C DIN 52613, Třída reakce na oheň A2-s1,d0 dle ČSN EN 13501-1</t>
  </si>
  <si>
    <t xml:space="preserve">     3.20 </t>
  </si>
  <si>
    <t>- DN 15, tloušťka izolace 20 mm</t>
  </si>
  <si>
    <t xml:space="preserve">     3.21 </t>
  </si>
  <si>
    <t>- DN 20, tloušťka izolace 20 mm</t>
  </si>
  <si>
    <t xml:space="preserve">     3.22 </t>
  </si>
  <si>
    <t>- DN 32, tloušťka izolace 30 mm</t>
  </si>
  <si>
    <t xml:space="preserve">     3.23 </t>
  </si>
  <si>
    <t>- DN 40, tloušťka izolace 40 mm</t>
  </si>
  <si>
    <t xml:space="preserve">     3.24 </t>
  </si>
  <si>
    <t>- DN 50, tloušťka izolace 50 mm</t>
  </si>
  <si>
    <t xml:space="preserve">     3.25 </t>
  </si>
  <si>
    <t>- DN 65, tloušťka izolace 50 mm</t>
  </si>
  <si>
    <t xml:space="preserve">     3.26 </t>
  </si>
  <si>
    <t>- DN 80, tloušťka izolace  60 mm</t>
  </si>
  <si>
    <t xml:space="preserve">     3.27 </t>
  </si>
  <si>
    <t>- DN 100, tloušťka izolace 60 mm</t>
  </si>
  <si>
    <t xml:space="preserve">     3.28 </t>
  </si>
  <si>
    <t xml:space="preserve">- DN 125, tloušťka izolace 60 mm </t>
  </si>
  <si>
    <t xml:space="preserve">     Armatury</t>
  </si>
  <si>
    <t xml:space="preserve">     4.01 </t>
  </si>
  <si>
    <t xml:space="preserve">Instalace kulového kohoutu do stávajícího rozvodu, včetně vyříznutí ocelového potrubí s následnou zpětnou instalací potrubí a tepelné izolace, opravy nátěru </t>
  </si>
  <si>
    <t xml:space="preserve">     4.02 </t>
  </si>
  <si>
    <t>-   DN 50</t>
  </si>
  <si>
    <t xml:space="preserve">     4.03 </t>
  </si>
  <si>
    <t xml:space="preserve">Instalace uzavírací mezipřírubové klapky DN 80, PN 6  včetně protipřírub do stávajícího rozvodu, včetně vyříznutí ocelového potrubí s následnou zpětnou instalací potrubí a tepelné izolace, opravy nátěru </t>
  </si>
  <si>
    <t xml:space="preserve">     4.04 </t>
  </si>
  <si>
    <t>-   DN 80</t>
  </si>
  <si>
    <t xml:space="preserve">     4.05 </t>
  </si>
  <si>
    <t>Kulový kohout závitový</t>
  </si>
  <si>
    <t xml:space="preserve">     4.06 </t>
  </si>
  <si>
    <t>- DN 15</t>
  </si>
  <si>
    <t xml:space="preserve">     4.07 </t>
  </si>
  <si>
    <t>- DN 25</t>
  </si>
  <si>
    <t xml:space="preserve">     4.08 </t>
  </si>
  <si>
    <t>- DN 40</t>
  </si>
  <si>
    <t xml:space="preserve">     4.09 </t>
  </si>
  <si>
    <t>- DN 50</t>
  </si>
  <si>
    <t xml:space="preserve">     4.10 </t>
  </si>
  <si>
    <t>Vypouštěcí kulový kohout DN 15</t>
  </si>
  <si>
    <t xml:space="preserve">     4.11 </t>
  </si>
  <si>
    <t>Odvzdušňovací nádobka DN 50 délky 25cm s napojením na potrubí DN 15</t>
  </si>
  <si>
    <t xml:space="preserve">     4.12 </t>
  </si>
  <si>
    <t>Odvzdušňovací ventil DN 15 do 110 °C, 10 bar</t>
  </si>
  <si>
    <t xml:space="preserve">     4.13 </t>
  </si>
  <si>
    <t>Filtr závitový, velikost síta 0,4 mm, síla drátu 0,15 mm DN 25</t>
  </si>
  <si>
    <t xml:space="preserve">     4.14 </t>
  </si>
  <si>
    <t>Filtr závitový, velikost síta 0,47 mm, síla drátu 0,2 mm DN 40</t>
  </si>
  <si>
    <t xml:space="preserve">     4.15 </t>
  </si>
  <si>
    <t>Filtr závitový, velikost síta 0,53 mm, síla drátu 0,2 mm DN 50</t>
  </si>
  <si>
    <t xml:space="preserve">     4.16 </t>
  </si>
  <si>
    <t>Zpětný ventil DN 50</t>
  </si>
  <si>
    <t xml:space="preserve">     4.17 </t>
  </si>
  <si>
    <t xml:space="preserve">Zpětná klapka mezipřírubová DN 65 </t>
  </si>
  <si>
    <t xml:space="preserve">     4.18 </t>
  </si>
  <si>
    <t xml:space="preserve">Zpětná klapka mezipřírubová DN 80 </t>
  </si>
  <si>
    <t xml:space="preserve">     4.19 </t>
  </si>
  <si>
    <t>Klapka uzavírací mezipřírubová DN 65, PN 6  včetně protipřírub</t>
  </si>
  <si>
    <t xml:space="preserve">     4.20 </t>
  </si>
  <si>
    <t>Klapka uzavírací mezipřírubová DN 80, PN 6  včetně protipřírub</t>
  </si>
  <si>
    <t xml:space="preserve">     4.21 </t>
  </si>
  <si>
    <t>Klapka uzavírací mezipřírubová DN 80, PN 6 včetně protipřírub s pohonem on/off 230V</t>
  </si>
  <si>
    <t xml:space="preserve">     4.22 </t>
  </si>
  <si>
    <t>Filtr přírubový DN 80, nerezové síto, standardní velikost síta (velikost oka 1,25 síla drátu 0,63mm), náhradní sada těsnění</t>
  </si>
  <si>
    <t xml:space="preserve">     4.23 </t>
  </si>
  <si>
    <t xml:space="preserve">Přepouštěcí ventil s plynule nastavitelnou tlakovou diferencí 5 - 50 kPa; Hydrolux DN 32 se šroubením </t>
  </si>
  <si>
    <t xml:space="preserve">     4.24 </t>
  </si>
  <si>
    <t>Ruční vyvažovací ventil závitový, s měřícími vsuvkami s uzavírací funkcí, vypouštěním a aretací přednastavení, PN 20, 120°C</t>
  </si>
  <si>
    <t xml:space="preserve">     4.25 </t>
  </si>
  <si>
    <t>- DN 32, kvs= 14,2 m3/hod</t>
  </si>
  <si>
    <t xml:space="preserve">     4.26 </t>
  </si>
  <si>
    <t>- DN 40, kvs= 19,2 m3/hod</t>
  </si>
  <si>
    <t xml:space="preserve">     4.27 </t>
  </si>
  <si>
    <t>- DN 50, kvs= 33 m3/hod</t>
  </si>
  <si>
    <t xml:space="preserve">     4.28 </t>
  </si>
  <si>
    <t>Ruční vyvažovací ventil přírubový, s měřícími vsuvkami s uzavírací funkcí a aretací přednastavení, PN 16, 120°C</t>
  </si>
  <si>
    <t xml:space="preserve">     4.29 </t>
  </si>
  <si>
    <t>- DN 65, kvs= 85 m3/hod (přirubový včetně protipřírub)</t>
  </si>
  <si>
    <t xml:space="preserve">     4.30 </t>
  </si>
  <si>
    <t>Teploměr 0-120°C vč. jímky</t>
  </si>
  <si>
    <t xml:space="preserve">     4.31 </t>
  </si>
  <si>
    <t>Jímka teplotního čidla pro MaR</t>
  </si>
  <si>
    <t xml:space="preserve">     4.32 </t>
  </si>
  <si>
    <t>Manometr měřící rozsah 0-600 kPa, včetně man. smyčky a man. 3-cestného kohoutu</t>
  </si>
  <si>
    <t xml:space="preserve">     4.33 </t>
  </si>
  <si>
    <t>Manometrický kohout pro MaR se závitem M12x1,5 (s případnou redukcí na závit dle potřeby MaR)</t>
  </si>
  <si>
    <t xml:space="preserve">     4.34 </t>
  </si>
  <si>
    <t>Pojistný venti 1" x 1 1/4", otevírací tlak 4 bar</t>
  </si>
  <si>
    <t xml:space="preserve">     4.35 </t>
  </si>
  <si>
    <t xml:space="preserve">Třícestný regulační ventil Kvs=16, DN 32 se servopohonem (tříbodové řízení, napájení 230V) a 3ks šroubení </t>
  </si>
  <si>
    <t xml:space="preserve">     4.36 </t>
  </si>
  <si>
    <t>Třícestný regulační ventil Kvs=25, DN 40; se servopohonem (tříbodové řízení, napájení 230V) a 3ks šroubení</t>
  </si>
  <si>
    <t xml:space="preserve">     Ostatní </t>
  </si>
  <si>
    <t xml:space="preserve">     5.01 </t>
  </si>
  <si>
    <t>Po stavebním obnažení stávajících rozvodů vytápění mezi stávající kotelnou  a novou kotelnou bude provedeno označení stávajících rozvodů postupným uzavíráním jednotlivých větví ze stávající kotelny</t>
  </si>
  <si>
    <t xml:space="preserve">     5.02 </t>
  </si>
  <si>
    <t>Doplnění nosných ocelových profilů pro závěsy potrubí do základního rastru ocelové konstrukce pod podhledem (hlavní nosná ocelová konstrukce bude v dodávce stavby)</t>
  </si>
  <si>
    <t xml:space="preserve">     5.03 </t>
  </si>
  <si>
    <t>Vybavení kotelny: lékárnička pro první pomoc, bateriová svítilna, detektor kysličníku uhelnatého, pěnotvorným prostředkem pro kontrolu těsnosti spojů plynového zařízení, tabulky na zeď první pomoci</t>
  </si>
  <si>
    <t xml:space="preserve">     5.04 </t>
  </si>
  <si>
    <t>Hasicí přístroj PHP S5 – sněhový 1 ks s náplní 5 kg hasiva CO2, s hasící schopností 70B/C</t>
  </si>
  <si>
    <t xml:space="preserve">     5.05 </t>
  </si>
  <si>
    <t>Drobné příslušenství</t>
  </si>
  <si>
    <t xml:space="preserve">     5.06 </t>
  </si>
  <si>
    <t>Tlaková zkouška</t>
  </si>
  <si>
    <t xml:space="preserve">     5.07 </t>
  </si>
  <si>
    <t xml:space="preserve">Topná zkouška 72 hodin </t>
  </si>
  <si>
    <t xml:space="preserve">     5.08 </t>
  </si>
  <si>
    <t>Vypuštění a opětovné napuštění stávající otopné soustavy pro úpravy stávajících rozvodů vytápění, odvzdušnění otopné soustavy</t>
  </si>
  <si>
    <t xml:space="preserve">     5.09 </t>
  </si>
  <si>
    <t>Vypuštění otopné soustavy</t>
  </si>
  <si>
    <t xml:space="preserve">     5.10 </t>
  </si>
  <si>
    <t>Proplach otopné soustavy, vyčištění filtrů (za účasti technického dozoru investora), naplnění otopné soustavy vodou v kvalitě dle požadavku výrobce technologie (dle pokynů k instalaci) a odvzdušnění kompletní soustavy. Následující opakování proplachu otopné soustavy po 3 dnech</t>
  </si>
  <si>
    <t xml:space="preserve">     5.11 </t>
  </si>
  <si>
    <t>Dokumentace skutečného provedení (3x paré)</t>
  </si>
  <si>
    <t xml:space="preserve">     5.12 </t>
  </si>
  <si>
    <t>Projektová dílenská dokumentace v úrovni výrobně-technické dokumentace</t>
  </si>
  <si>
    <t xml:space="preserve">     5.13 </t>
  </si>
  <si>
    <t>Hydraulické zaregulování regulačních armatur s vystavením průkazu o regulaci certifikovanou organizací (pro celkový počet vyvažovacích ventilů)</t>
  </si>
  <si>
    <t xml:space="preserve">     5.14 </t>
  </si>
  <si>
    <t xml:space="preserve">     5.15 </t>
  </si>
  <si>
    <t>Zaškolení obsluhy (včetně předání návodů k obsluze)</t>
  </si>
  <si>
    <t xml:space="preserve">     5.16 </t>
  </si>
  <si>
    <t>Požární ucpávky stávajících rozvodů vytápění mezi kotelnou a sousedními místnostmi; dle bezpečnostně-požárního řešením stavby.</t>
  </si>
  <si>
    <t xml:space="preserve">     5.17 </t>
  </si>
  <si>
    <t>Provozní řád plynové kotelny (včetně předání v digitální editovatelné podobě např. v souboru .doc)</t>
  </si>
  <si>
    <t xml:space="preserve">     5.18 </t>
  </si>
  <si>
    <t>Požární dozor (zejména po řezání a svařování potrubí)</t>
  </si>
  <si>
    <t xml:space="preserve">     5.19 </t>
  </si>
  <si>
    <t>Revize spalinové cesty</t>
  </si>
  <si>
    <t>Cena dodávky vytápění celkem (materiál + montáž) bez DPH</t>
  </si>
  <si>
    <t>Stavba:</t>
  </si>
  <si>
    <t>MODERNIZACE KOTELNY - ZŠ SIMANOVSKÁ</t>
  </si>
  <si>
    <t>MĚŘENÍ A REGULACE</t>
  </si>
  <si>
    <t>Projektant:</t>
  </si>
  <si>
    <t>JIŘÍ FLOSMAN</t>
  </si>
  <si>
    <t>Odpovědný projektant:</t>
  </si>
  <si>
    <t>Poznámka:</t>
  </si>
  <si>
    <t>-</t>
  </si>
  <si>
    <t>10/2017</t>
  </si>
  <si>
    <t>Revize:</t>
  </si>
  <si>
    <t>Ozn.</t>
  </si>
  <si>
    <t>Popis</t>
  </si>
  <si>
    <t>Poznámka</t>
  </si>
  <si>
    <t>Výměra</t>
  </si>
  <si>
    <t>Jedn. Cena</t>
  </si>
  <si>
    <t>Cena</t>
  </si>
  <si>
    <t>Měření a regulace</t>
  </si>
  <si>
    <t>Technologický silnoproud</t>
  </si>
  <si>
    <t>Kabely a kabelové trasy</t>
  </si>
  <si>
    <t>Montážní a inženýrské práce</t>
  </si>
  <si>
    <t>Master + 3x slave</t>
  </si>
  <si>
    <t>nadřazená regulace, 2 topné okruhy + 1x okruh ohřev TV</t>
  </si>
  <si>
    <t>Kaskáda, směšované okruhy ÚT, ohřev TV, H1,MF výstup, 2xMF vstup</t>
  </si>
  <si>
    <t>kompletní sada svorek pro regulátor</t>
  </si>
  <si>
    <t>ovládací panel</t>
  </si>
  <si>
    <t>plochý kabel pro ovládací panel</t>
  </si>
  <si>
    <t>součástí dodávky regulace</t>
  </si>
  <si>
    <t>plastová krytka pro ochranu plošných spojů</t>
  </si>
  <si>
    <t>komunikační rozhranní</t>
  </si>
  <si>
    <t>komunikace mezi kotly a regulátory (podmínkou je přítomnost řídící desky LMS14 v kotli)</t>
  </si>
  <si>
    <t>web server pro max.16 přístrojů</t>
  </si>
  <si>
    <t>pro dálkovou správu a nastavení</t>
  </si>
  <si>
    <t>Poruchové stavy</t>
  </si>
  <si>
    <t>Modul poruchové signalizace</t>
  </si>
  <si>
    <t>modul poruchové signalizace</t>
  </si>
  <si>
    <t>napájení 24VAC, 6x RDO,8xAI, 5xDI</t>
  </si>
  <si>
    <t>Napájecí zdroj PS1</t>
  </si>
  <si>
    <t>napájecí zdroj 24AC/ 30VA na din lištu</t>
  </si>
  <si>
    <t>napájení zdroj pro poruchovou signalizaci</t>
  </si>
  <si>
    <t>PA1</t>
  </si>
  <si>
    <t xml:space="preserve">tlakový spínač (převodník tlaku) </t>
  </si>
  <si>
    <t>napájení 24VAC, 0-10V</t>
  </si>
  <si>
    <t>TS2</t>
  </si>
  <si>
    <t>čidlo výstupni teploty z kotlů</t>
  </si>
  <si>
    <t>délka stonku 100mm, závit G1/2</t>
  </si>
  <si>
    <t>TS1</t>
  </si>
  <si>
    <t>čidlo prostorové teploty</t>
  </si>
  <si>
    <t>teplotní čidlo NTC 1kOhm při 25°C</t>
  </si>
  <si>
    <t>QA1</t>
  </si>
  <si>
    <t>čidlo CO</t>
  </si>
  <si>
    <t>detekuje dvoustupňově CO</t>
  </si>
  <si>
    <t>QA2</t>
  </si>
  <si>
    <t>čidlo hořlavých plynů</t>
  </si>
  <si>
    <t>detekuje dvoustupňově únik LPG nebo metanu</t>
  </si>
  <si>
    <t>LA1</t>
  </si>
  <si>
    <t>detektor zaplavení kotelny včetně sondy</t>
  </si>
  <si>
    <t>napájení 24VAC</t>
  </si>
  <si>
    <t>EV-HUP</t>
  </si>
  <si>
    <t>elektroventil pro uzavření HUP, cívka 230V, bez napětí zavřeno</t>
  </si>
  <si>
    <t>dodávka pofese ÚT</t>
  </si>
  <si>
    <t>GSM</t>
  </si>
  <si>
    <t>GSM modul včetně příslušenství</t>
  </si>
  <si>
    <t>SMS modul pro odesílání zpráv</t>
  </si>
  <si>
    <t>Polní přístroje</t>
  </si>
  <si>
    <t>TC1.1 - TC3.1</t>
  </si>
  <si>
    <t>příložné čidlo náběhové teploty</t>
  </si>
  <si>
    <t>uvažováno včetně 2.etapy</t>
  </si>
  <si>
    <t>TCB1, TCB2</t>
  </si>
  <si>
    <t>ponorné čidlo teploty</t>
  </si>
  <si>
    <t>včetně ochranné jímky G1/2a</t>
  </si>
  <si>
    <t>TA</t>
  </si>
  <si>
    <t>venkovní čidlo teploty</t>
  </si>
  <si>
    <t>jistič B16/3</t>
  </si>
  <si>
    <t>hlavní jistič pro RMAR osazený v rozvaděči NN</t>
  </si>
  <si>
    <t>RMAR</t>
  </si>
  <si>
    <t>rozvaděč MaR včetně příslušenství</t>
  </si>
  <si>
    <t>(montážní deska, 2ks přírub)</t>
  </si>
  <si>
    <t>FV01</t>
  </si>
  <si>
    <t>přepěťová ochrana s VF filtrem - 3.stupeň</t>
  </si>
  <si>
    <t>QF01</t>
  </si>
  <si>
    <t>hlavní vypínač uzamykatelný na dveřích rozvaděče - kompletní</t>
  </si>
  <si>
    <t>včetně adaptéru a kontaktního prvku</t>
  </si>
  <si>
    <t>FA17, FA18</t>
  </si>
  <si>
    <t>FA15 + FA16</t>
  </si>
  <si>
    <t>jistič B16/1</t>
  </si>
  <si>
    <t>FA6 + FA14 + FA19</t>
  </si>
  <si>
    <t>jistič B6/1</t>
  </si>
  <si>
    <t>FA5</t>
  </si>
  <si>
    <t>jistič C6/1</t>
  </si>
  <si>
    <t>FI+FA1, FI+FA2</t>
  </si>
  <si>
    <t>kombinovaný jistič/chránič 16/1N/B/003</t>
  </si>
  <si>
    <t>FI+FA3</t>
  </si>
  <si>
    <t>kombinovaný jistič/chránič 10/1N/B/003</t>
  </si>
  <si>
    <t>FI17</t>
  </si>
  <si>
    <t>proudový chránič 25A/30mA</t>
  </si>
  <si>
    <t>FU7-FU13</t>
  </si>
  <si>
    <t>řadová svorka s pojistkou 6,3A</t>
  </si>
  <si>
    <t>X5</t>
  </si>
  <si>
    <t>servisní zásuvka 230V/16A , montáž na DIN lištu</t>
  </si>
  <si>
    <t>servisní zásuvka</t>
  </si>
  <si>
    <t>KA-HUP, KA-H1, KA-HA1, KA-VENT</t>
  </si>
  <si>
    <t>pomocné relé 24VDC</t>
  </si>
  <si>
    <t xml:space="preserve">relé 24V - 2xpřep.kontakty </t>
  </si>
  <si>
    <t>patice relé</t>
  </si>
  <si>
    <t>plastová spona</t>
  </si>
  <si>
    <t>popisovací štítek</t>
  </si>
  <si>
    <t>LED modul červená barva</t>
  </si>
  <si>
    <t>KM1</t>
  </si>
  <si>
    <t>pomocné relé 230V</t>
  </si>
  <si>
    <t>relé 230V - 2xpřep.kontakty</t>
  </si>
  <si>
    <t>S2</t>
  </si>
  <si>
    <t>hlavice - barva černá</t>
  </si>
  <si>
    <t>adaptér</t>
  </si>
  <si>
    <t>kontaktní prvek</t>
  </si>
  <si>
    <t xml:space="preserve">S1 </t>
  </si>
  <si>
    <t>central stop tlačítko - komplet montáž na pvrch</t>
  </si>
  <si>
    <t>krabice pro central stop tlačítko</t>
  </si>
  <si>
    <t>nosič štítků</t>
  </si>
  <si>
    <t>plastový kanál 40x80</t>
  </si>
  <si>
    <t xml:space="preserve">m </t>
  </si>
  <si>
    <t>HA1</t>
  </si>
  <si>
    <t>maják se zábleskovým světlem</t>
  </si>
  <si>
    <t>barva červená, napájení 230VAC</t>
  </si>
  <si>
    <t>H1</t>
  </si>
  <si>
    <t>kontrolka 230V komplet včetně patice a LED</t>
  </si>
  <si>
    <t>DIN lišta nízká, 1ks=1m</t>
  </si>
  <si>
    <t>Vývodka M16</t>
  </si>
  <si>
    <t>plastová šedá</t>
  </si>
  <si>
    <t>Vývodka M20</t>
  </si>
  <si>
    <t>Řadové svorky</t>
  </si>
  <si>
    <t>Krabice s víčkem</t>
  </si>
  <si>
    <t>krabice pro umístění svorkovnice HOP</t>
  </si>
  <si>
    <t>Svorkovnice HOP-EPS</t>
  </si>
  <si>
    <t>Svorkovnice HOP</t>
  </si>
  <si>
    <t>Drobný montážní materiál</t>
  </si>
  <si>
    <t>příchytky, pásky, svorky</t>
  </si>
  <si>
    <t>Štítky</t>
  </si>
  <si>
    <t>X17</t>
  </si>
  <si>
    <t>zásuvka 400V/5p pro montáž na povrch</t>
  </si>
  <si>
    <t>vypínač sériový č.5 pro montáž na povrch</t>
  </si>
  <si>
    <t>A1</t>
  </si>
  <si>
    <t>lineární svítidlo 2x40W LED, IP65</t>
  </si>
  <si>
    <t>osvětlení kotelny</t>
  </si>
  <si>
    <t>nouzové svítidlo s piktogramem, LED 1W, IP65</t>
  </si>
  <si>
    <t>nouzové osvětlení kotelny</t>
  </si>
  <si>
    <t>3f stykač/16A na DIN lištu</t>
  </si>
  <si>
    <t>pro provizorní napájení el.patrony v zásobníku B1</t>
  </si>
  <si>
    <t>TSB1</t>
  </si>
  <si>
    <t>příložný provozní termostat</t>
  </si>
  <si>
    <t>TSB2</t>
  </si>
  <si>
    <t>příložný havarijní termostat</t>
  </si>
  <si>
    <t>CYKY-J 5x6</t>
  </si>
  <si>
    <t>napájení RMAR ze stávající rozvodny</t>
  </si>
  <si>
    <t>CY16</t>
  </si>
  <si>
    <t>propojení FV na PE</t>
  </si>
  <si>
    <t>CYKY-J 5x2,5</t>
  </si>
  <si>
    <t>zásuvka 400V</t>
  </si>
  <si>
    <t>CYKY-J 5x1,5</t>
  </si>
  <si>
    <t>provozní a havarijní termostat</t>
  </si>
  <si>
    <t>CYKY-J 4x1,5</t>
  </si>
  <si>
    <t>trojcestné ventily - 3b. řízení</t>
  </si>
  <si>
    <t>CYKY-J 3x2,5</t>
  </si>
  <si>
    <t>zásuvkové okruhy + připojení kotlů</t>
  </si>
  <si>
    <t>CYKY-J 3x1,5</t>
  </si>
  <si>
    <t>osvětlení, detekce</t>
  </si>
  <si>
    <t>CYKY-O 3x1,5</t>
  </si>
  <si>
    <t>připojení čidla detekce zaplavení</t>
  </si>
  <si>
    <t>JYTY 2x1</t>
  </si>
  <si>
    <t>připojení čidel teploty</t>
  </si>
  <si>
    <t>H05VV-F 3x2,5</t>
  </si>
  <si>
    <t>připojení kotlů flexi</t>
  </si>
  <si>
    <t>1-JCHKE-V-4x1,5</t>
  </si>
  <si>
    <t>připojení tlačítka CENTRAL STOP</t>
  </si>
  <si>
    <t>UTP kabel cat.5</t>
  </si>
  <si>
    <t>kabel pro připojení webserveru do sítě LAN, 1bal=305m</t>
  </si>
  <si>
    <t>bal</t>
  </si>
  <si>
    <t>CY6</t>
  </si>
  <si>
    <t>vodič pro hlavní pospojení</t>
  </si>
  <si>
    <t>CY2,5</t>
  </si>
  <si>
    <t>vodič pro doplňující pospojování</t>
  </si>
  <si>
    <t>CYA 0,5</t>
  </si>
  <si>
    <t>ohebný vodič tmavěmodrý</t>
  </si>
  <si>
    <t>ohebný vodič červený</t>
  </si>
  <si>
    <t>ohebný vodič černý</t>
  </si>
  <si>
    <t>CYA 1</t>
  </si>
  <si>
    <t>modrý</t>
  </si>
  <si>
    <t>šedý</t>
  </si>
  <si>
    <t>žlutozelený</t>
  </si>
  <si>
    <t>Kabelový žlab 200/50 s přepážkou, 1ks=2m</t>
  </si>
  <si>
    <t>Elektroinstalační trubka P16</t>
  </si>
  <si>
    <t>1ks=3m</t>
  </si>
  <si>
    <t>Montážní a upevňovací materiál</t>
  </si>
  <si>
    <t>Pomocný elektoinstalační materiál</t>
  </si>
  <si>
    <t>Požární ucpávky</t>
  </si>
  <si>
    <t>Montážní práce</t>
  </si>
  <si>
    <t>Montáž a instalace rozvaděče RMaR</t>
  </si>
  <si>
    <t>Instalace polních přístrojů MaR</t>
  </si>
  <si>
    <t>Instalace osvětlení včetně nouzového osvětlení</t>
  </si>
  <si>
    <t xml:space="preserve">Instalace zásuvek 230V a 400V </t>
  </si>
  <si>
    <t>Vyzbrojeni a propojení komponent v rozvaděči RMAR</t>
  </si>
  <si>
    <t>Provedení kabelových tras</t>
  </si>
  <si>
    <t>Připojení zařízení MaR</t>
  </si>
  <si>
    <t>Připojení zařízení elektro silnoproud</t>
  </si>
  <si>
    <t>Oživení a uvedení do provozu včetně sw prací (webserver, vzdálená správa)</t>
  </si>
  <si>
    <t>Komplexní zkoušky</t>
  </si>
  <si>
    <t>Zaškolení obsluhy, nebo servisní organizace s certifikátem</t>
  </si>
  <si>
    <t>Výchozí revize</t>
  </si>
  <si>
    <t>Dodavatel (uchazeč) o vyspecifikovanou část se zavazuje překontrolovat výkaz výměr s příslušnou projektovou dokumentací,</t>
  </si>
  <si>
    <t>kterou nelze samostatně vydat a jsou na sebe přímo vázány.</t>
  </si>
  <si>
    <t xml:space="preserve">Případné rozpory VV a PD, či položky dle vlastní zkušenosti z realizace zahrne do svého rozpočtu! </t>
  </si>
  <si>
    <t>Veškeré použité názvy výrobků nebo výrobce slouží jako orientační (referenční) standard. Zhotoviteli je umožně  no použití jiných adekvátních typů výrobků. V případě použitých materiálů a zařízení je nutno volit zařízení, která mají servis v České republice. Používat lze pouze výrobky stejné, nebo kvalitativně lepší než jsou uvedeny ve výkazu výměr nebo v PD. Před dodávkou budou dodavatelem všechna zařízení vyvzorkována alespoň katalogovým listem a odsouhlasena investorem nebo technickým dozorem investora, o vzorkování bude proveden zápis ve stavebním deníku. Bez písemného odsouhlasení nebudou zařízení instalována. Dodávka se předpokládá včetně souvisejícího doplňkového materiálu tak, aby celé zařízení bylo funkční a splňovalo všechny předpisy, které se na ně vztahují. Materiály, které jsou stanovenými výrobkami ve smyslu nařízení vlády č. 163/2002 Sb., musí mít doloženy zhotovitelem stavby doklad o tom, že bylo k těmto výrobkům vydáno prohlášení o shodě výrobcem či dodavatelem. Součástí ceny je oplocení staveniště a zajištění BOZP pro zhotovitele i uživatele stavby.</t>
  </si>
</sst>
</file>

<file path=xl/styles.xml><?xml version="1.0" encoding="utf-8"?>
<styleSheet xmlns="http://schemas.openxmlformats.org/spreadsheetml/2006/main">
  <numFmts count="2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General_)"/>
    <numFmt numFmtId="168" formatCode="mm/yyyy"/>
    <numFmt numFmtId="169" formatCode="0.00000"/>
    <numFmt numFmtId="170" formatCode="_-* #,##0.00000\ _K_č_-;\-* #,##0.00000\ _K_č_-;_-* &quot;-&quot;?????\ _K_č_-;_-@_-"/>
    <numFmt numFmtId="171" formatCode="#,##0.00000"/>
    <numFmt numFmtId="172" formatCode=";;;"/>
    <numFmt numFmtId="173" formatCode="#,##0.0000"/>
    <numFmt numFmtId="174" formatCode="#,##0.00_);\(#,##0.00\)"/>
    <numFmt numFmtId="175" formatCode="#,##0.0_);\(#,##0.0\)"/>
    <numFmt numFmtId="176" formatCode="#,##0.0"/>
    <numFmt numFmtId="177" formatCode="d/\ m\Řs\ˇ\c\ yyyy"/>
    <numFmt numFmtId="178" formatCode="_(#,##0&quot;.&quot;_);;;_(@_)"/>
    <numFmt numFmtId="179" formatCode="_(#,##0.0??;\-\ #,##0.0??;&quot;–&quot;???;_(@_)"/>
    <numFmt numFmtId="180" formatCode="_(#,##0_);[Red]\-\ #,##0_);&quot;–&quot;??;_(@_)"/>
    <numFmt numFmtId="181" formatCode="_(#,##0.00_);[Red]\-\ #,##0.00_);&quot;–&quot;??;_(@_)"/>
    <numFmt numFmtId="182" formatCode="_(#,##0_);[Red]&quot;- &quot;#,##0_);\–??;_(@_)"/>
    <numFmt numFmtId="183" formatCode="#,##0.00\ &quot;Kč&quot;"/>
  </numFmts>
  <fonts count="5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0"/>
      <color theme="1"/>
      <name val="Arial"/>
      <family val="2"/>
    </font>
    <font>
      <i/>
      <sz val="10"/>
      <name val="Arial CE"/>
      <family val="2"/>
    </font>
    <font>
      <u val="single"/>
      <sz val="12"/>
      <color indexed="12"/>
      <name val="Arial CE"/>
      <family val="2"/>
    </font>
    <font>
      <u val="single"/>
      <sz val="10"/>
      <color indexed="12"/>
      <name val="Arial CE"/>
      <family val="2"/>
    </font>
    <font>
      <b/>
      <sz val="11"/>
      <name val="Arial CE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MS Sans Serif"/>
      <family val="2"/>
    </font>
    <font>
      <b/>
      <sz val="20"/>
      <name val="Arial CE"/>
      <family val="2"/>
    </font>
    <font>
      <i/>
      <sz val="10"/>
      <color indexed="8"/>
      <name val="Arial CE"/>
      <family val="2"/>
    </font>
    <font>
      <sz val="12"/>
      <name val="Arial"/>
      <family val="2"/>
    </font>
    <font>
      <sz val="10"/>
      <color indexed="8"/>
      <name val="Arial CE"/>
      <family val="2"/>
    </font>
    <font>
      <i/>
      <sz val="8"/>
      <color indexed="8"/>
      <name val="Arial CE"/>
      <family val="2"/>
    </font>
    <font>
      <sz val="12"/>
      <name val="Tahoma"/>
      <family val="2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sz val="9"/>
      <color indexed="8"/>
      <name val="Arial CE"/>
      <family val="2"/>
    </font>
    <font>
      <b/>
      <sz val="9"/>
      <color rgb="FF000080"/>
      <name val="Arial"/>
      <family val="2"/>
    </font>
    <font>
      <sz val="10"/>
      <color indexed="18"/>
      <name val="Arial"/>
      <family val="2"/>
    </font>
    <font>
      <b/>
      <u val="single"/>
      <sz val="12"/>
      <color indexed="61"/>
      <name val="Arial"/>
      <family val="2"/>
    </font>
    <font>
      <b/>
      <sz val="11"/>
      <color indexed="25"/>
      <name val="Arial"/>
      <family val="2"/>
    </font>
    <font>
      <b/>
      <u val="single"/>
      <sz val="12"/>
      <color indexed="25"/>
      <name val="Arial"/>
      <family val="2"/>
    </font>
    <font>
      <b/>
      <sz val="12"/>
      <color indexed="61"/>
      <name val="Arial"/>
      <family val="2"/>
    </font>
    <font>
      <u val="single"/>
      <sz val="12"/>
      <name val="Arial CE"/>
      <family val="2"/>
    </font>
    <font>
      <b/>
      <u val="single"/>
      <sz val="11"/>
      <color indexed="25"/>
      <name val="Arial"/>
      <family val="2"/>
    </font>
    <font>
      <sz val="12"/>
      <name val="Arial CE"/>
      <family val="2"/>
    </font>
    <font>
      <b/>
      <i/>
      <sz val="11"/>
      <color indexed="25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thin">
        <color indexed="22"/>
      </top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>
      <alignment/>
      <protection locked="0"/>
    </xf>
    <xf numFmtId="167" fontId="1" fillId="0" borderId="0">
      <alignment/>
      <protection/>
    </xf>
    <xf numFmtId="0" fontId="28" fillId="0" borderId="0">
      <alignment/>
      <protection locked="0"/>
    </xf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8" fillId="0" borderId="0">
      <alignment/>
      <protection locked="0"/>
    </xf>
    <xf numFmtId="0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 locked="0"/>
    </xf>
    <xf numFmtId="0" fontId="0" fillId="0" borderId="0">
      <alignment/>
      <protection/>
    </xf>
    <xf numFmtId="0" fontId="28" fillId="0" borderId="0">
      <alignment/>
      <protection locked="0"/>
    </xf>
    <xf numFmtId="0" fontId="7" fillId="0" borderId="0" applyNumberFormat="0" applyAlignment="0">
      <protection/>
    </xf>
    <xf numFmtId="0" fontId="1" fillId="0" borderId="0">
      <alignment/>
      <protection/>
    </xf>
  </cellStyleXfs>
  <cellXfs count="58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4" fontId="22" fillId="3" borderId="52" xfId="20" applyNumberFormat="1" applyFont="1" applyFill="1" applyBorder="1" applyAlignment="1">
      <alignment horizontal="right" wrapText="1"/>
      <protection/>
    </xf>
    <xf numFmtId="167" fontId="23" fillId="0" borderId="54" xfId="21" applyFont="1" applyFill="1" applyBorder="1" applyAlignment="1" applyProtection="1">
      <alignment vertical="top"/>
      <protection/>
    </xf>
    <xf numFmtId="49" fontId="0" fillId="0" borderId="54" xfId="21" applyNumberFormat="1" applyFont="1" applyFill="1" applyBorder="1" applyAlignment="1" applyProtection="1">
      <alignment vertical="center"/>
      <protection/>
    </xf>
    <xf numFmtId="167" fontId="0" fillId="0" borderId="54" xfId="21" applyFont="1" applyFill="1" applyBorder="1" applyAlignment="1" applyProtection="1">
      <alignment vertical="center"/>
      <protection/>
    </xf>
    <xf numFmtId="167" fontId="0" fillId="0" borderId="38" xfId="21" applyFont="1" applyFill="1" applyBorder="1" applyAlignment="1" applyProtection="1">
      <alignment vertical="center"/>
      <protection/>
    </xf>
    <xf numFmtId="167" fontId="0" fillId="0" borderId="39" xfId="21" applyFont="1" applyFill="1" applyBorder="1" applyAlignment="1" applyProtection="1">
      <alignment vertical="center"/>
      <protection/>
    </xf>
    <xf numFmtId="1" fontId="0" fillId="0" borderId="0" xfId="22" applyNumberFormat="1" applyAlignment="1">
      <alignment vertical="top"/>
      <protection/>
    </xf>
    <xf numFmtId="167" fontId="0" fillId="0" borderId="0" xfId="21" applyFont="1" applyAlignment="1">
      <alignment vertical="center"/>
      <protection/>
    </xf>
    <xf numFmtId="167" fontId="0" fillId="0" borderId="0" xfId="21" applyFont="1" applyAlignment="1" applyProtection="1">
      <alignment vertical="center"/>
      <protection locked="0"/>
    </xf>
    <xf numFmtId="49" fontId="0" fillId="0" borderId="0" xfId="21" applyNumberFormat="1" applyFont="1" applyAlignment="1">
      <alignment vertical="center"/>
      <protection/>
    </xf>
    <xf numFmtId="167" fontId="0" fillId="0" borderId="33" xfId="21" applyFont="1" applyFill="1" applyBorder="1" applyAlignment="1" applyProtection="1">
      <alignment vertical="top"/>
      <protection/>
    </xf>
    <xf numFmtId="49" fontId="0" fillId="0" borderId="33" xfId="21" applyNumberFormat="1" applyFont="1" applyFill="1" applyBorder="1" applyAlignment="1" applyProtection="1">
      <alignment vertical="center"/>
      <protection/>
    </xf>
    <xf numFmtId="167" fontId="0" fillId="0" borderId="33" xfId="21" applyFont="1" applyFill="1" applyBorder="1" applyAlignment="1" applyProtection="1">
      <alignment vertical="center"/>
      <protection/>
    </xf>
    <xf numFmtId="167" fontId="0" fillId="0" borderId="0" xfId="21" applyFont="1" applyFill="1" applyBorder="1" applyAlignment="1" applyProtection="1">
      <alignment vertical="center"/>
      <protection/>
    </xf>
    <xf numFmtId="167" fontId="0" fillId="0" borderId="13" xfId="21" applyFont="1" applyFill="1" applyBorder="1" applyAlignment="1" applyProtection="1">
      <alignment vertical="center"/>
      <protection/>
    </xf>
    <xf numFmtId="167" fontId="23" fillId="0" borderId="0" xfId="21" applyFont="1" applyAlignment="1" applyProtection="1">
      <alignment vertical="center"/>
      <protection locked="0"/>
    </xf>
    <xf numFmtId="0" fontId="9" fillId="0" borderId="36" xfId="21" applyNumberFormat="1" applyFont="1" applyFill="1" applyBorder="1" applyAlignment="1" applyProtection="1">
      <alignment vertical="center"/>
      <protection/>
    </xf>
    <xf numFmtId="49" fontId="0" fillId="0" borderId="24" xfId="21" applyNumberFormat="1" applyFont="1" applyFill="1" applyBorder="1" applyAlignment="1" applyProtection="1">
      <alignment vertical="center"/>
      <protection/>
    </xf>
    <xf numFmtId="49" fontId="0" fillId="0" borderId="35" xfId="21" applyNumberFormat="1" applyFont="1" applyFill="1" applyBorder="1" applyAlignment="1" applyProtection="1">
      <alignment vertical="center"/>
      <protection/>
    </xf>
    <xf numFmtId="4" fontId="0" fillId="0" borderId="0" xfId="21" applyNumberFormat="1" applyFont="1" applyBorder="1" applyAlignment="1" applyProtection="1">
      <alignment vertical="center"/>
      <protection/>
    </xf>
    <xf numFmtId="168" fontId="0" fillId="0" borderId="13" xfId="21" applyNumberFormat="1" applyFont="1" applyBorder="1" applyAlignment="1" applyProtection="1">
      <alignment vertical="center"/>
      <protection/>
    </xf>
    <xf numFmtId="169" fontId="0" fillId="0" borderId="36" xfId="21" applyNumberFormat="1" applyFont="1" applyBorder="1" applyAlignment="1" applyProtection="1">
      <alignment vertical="center"/>
      <protection/>
    </xf>
    <xf numFmtId="169" fontId="0" fillId="0" borderId="35" xfId="21" applyNumberFormat="1" applyFont="1" applyBorder="1" applyAlignment="1" applyProtection="1">
      <alignment vertical="center"/>
      <protection/>
    </xf>
    <xf numFmtId="167" fontId="0" fillId="0" borderId="54" xfId="21" applyFont="1" applyFill="1" applyBorder="1" applyAlignment="1" applyProtection="1">
      <alignment vertical="top"/>
      <protection/>
    </xf>
    <xf numFmtId="167" fontId="0" fillId="0" borderId="5" xfId="21" applyFont="1" applyFill="1" applyBorder="1" applyAlignment="1" applyProtection="1">
      <alignment vertical="top"/>
      <protection/>
    </xf>
    <xf numFmtId="49" fontId="0" fillId="0" borderId="36" xfId="21" applyNumberFormat="1" applyFont="1" applyFill="1" applyBorder="1" applyAlignment="1" applyProtection="1">
      <alignment vertical="center"/>
      <protection/>
    </xf>
    <xf numFmtId="4" fontId="0" fillId="0" borderId="9" xfId="21" applyNumberFormat="1" applyFont="1" applyFill="1" applyBorder="1" applyAlignment="1" applyProtection="1">
      <alignment horizontal="center" vertical="center"/>
      <protection/>
    </xf>
    <xf numFmtId="3" fontId="0" fillId="0" borderId="10" xfId="21" applyNumberFormat="1" applyFont="1" applyFill="1" applyBorder="1" applyAlignment="1" applyProtection="1">
      <alignment horizontal="center" vertical="center"/>
      <protection/>
    </xf>
    <xf numFmtId="169" fontId="0" fillId="0" borderId="10" xfId="21" applyNumberFormat="1" applyFont="1" applyFill="1" applyBorder="1" applyAlignment="1" applyProtection="1">
      <alignment horizontal="center" vertical="center"/>
      <protection/>
    </xf>
    <xf numFmtId="169" fontId="0" fillId="0" borderId="35" xfId="21" applyNumberFormat="1" applyFont="1" applyFill="1" applyBorder="1" applyAlignment="1" applyProtection="1">
      <alignment horizontal="center" vertical="center"/>
      <protection/>
    </xf>
    <xf numFmtId="49" fontId="0" fillId="0" borderId="0" xfId="21" applyNumberFormat="1" applyFont="1" applyFill="1" applyBorder="1" applyAlignment="1" applyProtection="1">
      <alignment vertical="center"/>
      <protection locked="0"/>
    </xf>
    <xf numFmtId="49" fontId="23" fillId="0" borderId="0" xfId="21" applyNumberFormat="1" applyFont="1" applyAlignment="1">
      <alignment horizontal="center" vertical="center"/>
      <protection/>
    </xf>
    <xf numFmtId="167" fontId="24" fillId="0" borderId="0" xfId="21" applyFont="1" applyAlignment="1">
      <alignment vertical="center"/>
      <protection/>
    </xf>
    <xf numFmtId="167" fontId="0" fillId="0" borderId="0" xfId="21" applyFont="1" applyFill="1" applyBorder="1" applyAlignment="1">
      <alignment vertical="top"/>
      <protection/>
    </xf>
    <xf numFmtId="167" fontId="0" fillId="0" borderId="0" xfId="21" applyFont="1" applyFill="1" applyBorder="1" applyAlignment="1" applyProtection="1">
      <alignment vertical="center"/>
      <protection locked="0"/>
    </xf>
    <xf numFmtId="3" fontId="0" fillId="0" borderId="0" xfId="21" applyNumberFormat="1" applyFont="1" applyFill="1" applyBorder="1" applyAlignment="1" applyProtection="1">
      <alignment vertical="center"/>
      <protection locked="0"/>
    </xf>
    <xf numFmtId="4" fontId="0" fillId="0" borderId="0" xfId="21" applyNumberFormat="1" applyFont="1" applyFill="1" applyBorder="1" applyAlignment="1" applyProtection="1">
      <alignment vertical="center"/>
      <protection/>
    </xf>
    <xf numFmtId="3" fontId="0" fillId="0" borderId="0" xfId="21" applyNumberFormat="1" applyFont="1" applyFill="1" applyBorder="1" applyAlignment="1">
      <alignment vertical="center"/>
      <protection/>
    </xf>
    <xf numFmtId="169" fontId="0" fillId="0" borderId="0" xfId="21" applyNumberFormat="1" applyFont="1" applyFill="1" applyBorder="1" applyAlignment="1" applyProtection="1">
      <alignment vertical="center"/>
      <protection/>
    </xf>
    <xf numFmtId="169" fontId="0" fillId="0" borderId="0" xfId="21" applyNumberFormat="1" applyFont="1" applyFill="1" applyBorder="1" applyAlignment="1" applyProtection="1">
      <alignment vertical="center"/>
      <protection locked="0"/>
    </xf>
    <xf numFmtId="167" fontId="0" fillId="0" borderId="0" xfId="21" applyFont="1" applyAlignment="1">
      <alignment vertical="top"/>
      <protection/>
    </xf>
    <xf numFmtId="49" fontId="0" fillId="0" borderId="0" xfId="21" applyNumberFormat="1" applyFont="1" applyFill="1" applyAlignment="1" applyProtection="1">
      <alignment vertical="center"/>
      <protection locked="0"/>
    </xf>
    <xf numFmtId="167" fontId="0" fillId="0" borderId="0" xfId="21" applyFont="1" applyFill="1" applyAlignment="1" applyProtection="1">
      <alignment vertical="center"/>
      <protection locked="0"/>
    </xf>
    <xf numFmtId="3" fontId="0" fillId="0" borderId="0" xfId="21" applyNumberFormat="1" applyFont="1" applyAlignment="1" applyProtection="1">
      <alignment vertical="center"/>
      <protection locked="0"/>
    </xf>
    <xf numFmtId="4" fontId="0" fillId="0" borderId="0" xfId="21" applyNumberFormat="1" applyFont="1" applyAlignment="1" applyProtection="1">
      <alignment vertical="center"/>
      <protection/>
    </xf>
    <xf numFmtId="3" fontId="0" fillId="0" borderId="0" xfId="21" applyNumberFormat="1" applyFont="1" applyFill="1" applyAlignment="1" applyProtection="1">
      <alignment vertical="center"/>
      <protection/>
    </xf>
    <xf numFmtId="169" fontId="0" fillId="0" borderId="0" xfId="21" applyNumberFormat="1" applyFont="1" applyFill="1" applyAlignment="1" applyProtection="1">
      <alignment vertical="center"/>
      <protection/>
    </xf>
    <xf numFmtId="169" fontId="0" fillId="0" borderId="0" xfId="21" applyNumberFormat="1" applyFont="1" applyFill="1" applyAlignment="1" applyProtection="1">
      <alignment vertical="center"/>
      <protection locked="0"/>
    </xf>
    <xf numFmtId="167" fontId="0" fillId="0" borderId="0" xfId="21" applyFont="1" applyAlignment="1" applyProtection="1">
      <alignment vertical="top"/>
      <protection/>
    </xf>
    <xf numFmtId="49" fontId="0" fillId="0" borderId="0" xfId="21" applyNumberFormat="1" applyFont="1" applyAlignment="1" applyProtection="1">
      <alignment vertical="center"/>
      <protection locked="0"/>
    </xf>
    <xf numFmtId="167" fontId="7" fillId="0" borderId="0" xfId="21" applyFont="1" applyFill="1" applyAlignment="1" applyProtection="1">
      <alignment vertical="center"/>
      <protection locked="0"/>
    </xf>
    <xf numFmtId="3" fontId="0" fillId="0" borderId="0" xfId="21" applyNumberFormat="1" applyFont="1" applyAlignment="1">
      <alignment vertical="center"/>
      <protection/>
    </xf>
    <xf numFmtId="169" fontId="0" fillId="0" borderId="0" xfId="21" applyNumberFormat="1" applyFont="1" applyAlignment="1" applyProtection="1">
      <alignment vertical="center"/>
      <protection/>
    </xf>
    <xf numFmtId="169" fontId="0" fillId="0" borderId="0" xfId="21" applyNumberFormat="1" applyFont="1" applyAlignment="1" applyProtection="1">
      <alignment vertical="center"/>
      <protection locked="0"/>
    </xf>
    <xf numFmtId="41" fontId="0" fillId="0" borderId="0" xfId="21" applyNumberFormat="1" applyFont="1" applyAlignment="1" applyProtection="1">
      <alignment horizontal="right" vertical="center" wrapText="1"/>
      <protection/>
    </xf>
    <xf numFmtId="170" fontId="0" fillId="0" borderId="0" xfId="21" applyNumberFormat="1" applyFont="1" applyAlignment="1" applyProtection="1">
      <alignment horizontal="right" vertical="center" wrapText="1"/>
      <protection/>
    </xf>
    <xf numFmtId="1" fontId="0" fillId="0" borderId="0" xfId="22" applyNumberFormat="1" applyAlignment="1">
      <alignment horizontal="right" vertical="top" wrapText="1"/>
      <protection/>
    </xf>
    <xf numFmtId="167" fontId="0" fillId="0" borderId="0" xfId="21" applyFont="1" applyBorder="1" applyAlignment="1" applyProtection="1">
      <alignment vertical="center"/>
      <protection locked="0"/>
    </xf>
    <xf numFmtId="3" fontId="0" fillId="0" borderId="0" xfId="21" applyNumberFormat="1" applyFont="1" applyBorder="1" applyAlignment="1" applyProtection="1">
      <alignment vertical="center"/>
      <protection locked="0"/>
    </xf>
    <xf numFmtId="169" fontId="0" fillId="0" borderId="0" xfId="21" applyNumberFormat="1" applyFont="1" applyBorder="1" applyAlignment="1" applyProtection="1">
      <alignment vertical="center"/>
      <protection/>
    </xf>
    <xf numFmtId="49" fontId="0" fillId="0" borderId="55" xfId="21" applyNumberFormat="1" applyFont="1" applyFill="1" applyBorder="1" applyAlignment="1" applyProtection="1">
      <alignment vertical="center"/>
      <protection locked="0"/>
    </xf>
    <xf numFmtId="167" fontId="0" fillId="0" borderId="55" xfId="21" applyFont="1" applyFill="1" applyBorder="1" applyAlignment="1" applyProtection="1">
      <alignment vertical="center"/>
      <protection locked="0"/>
    </xf>
    <xf numFmtId="3" fontId="0" fillId="0" borderId="55" xfId="21" applyNumberFormat="1" applyFont="1" applyFill="1" applyBorder="1" applyAlignment="1" applyProtection="1">
      <alignment vertical="center"/>
      <protection locked="0"/>
    </xf>
    <xf numFmtId="4" fontId="0" fillId="0" borderId="55" xfId="21" applyNumberFormat="1" applyFont="1" applyFill="1" applyBorder="1" applyAlignment="1" applyProtection="1">
      <alignment vertical="center"/>
      <protection/>
    </xf>
    <xf numFmtId="41" fontId="0" fillId="0" borderId="55" xfId="21" applyNumberFormat="1" applyFont="1" applyFill="1" applyBorder="1" applyAlignment="1" applyProtection="1">
      <alignment horizontal="right" vertical="center" wrapText="1"/>
      <protection/>
    </xf>
    <xf numFmtId="169" fontId="0" fillId="0" borderId="55" xfId="21" applyNumberFormat="1" applyFont="1" applyFill="1" applyBorder="1" applyAlignment="1" applyProtection="1">
      <alignment vertical="center"/>
      <protection/>
    </xf>
    <xf numFmtId="170" fontId="0" fillId="0" borderId="55" xfId="21" applyNumberFormat="1" applyFont="1" applyFill="1" applyBorder="1" applyAlignment="1" applyProtection="1">
      <alignment horizontal="right" vertical="center" wrapText="1"/>
      <protection/>
    </xf>
    <xf numFmtId="3" fontId="9" fillId="0" borderId="0" xfId="21" applyNumberFormat="1" applyFont="1" applyAlignment="1">
      <alignment vertical="center"/>
      <protection/>
    </xf>
    <xf numFmtId="171" fontId="0" fillId="0" borderId="0" xfId="21" applyNumberFormat="1" applyFont="1" applyFill="1" applyBorder="1" applyAlignment="1" applyProtection="1">
      <alignment vertical="center"/>
      <protection/>
    </xf>
    <xf numFmtId="172" fontId="0" fillId="0" borderId="0" xfId="21" applyNumberFormat="1" applyFont="1" applyAlignment="1" applyProtection="1">
      <alignment vertical="top"/>
      <protection/>
    </xf>
    <xf numFmtId="49" fontId="0" fillId="0" borderId="0" xfId="21" applyNumberFormat="1" applyFont="1" applyFill="1" applyBorder="1" applyAlignment="1" applyProtection="1">
      <alignment vertical="center" wrapText="1"/>
      <protection locked="0"/>
    </xf>
    <xf numFmtId="49" fontId="23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0" xfId="21" applyNumberFormat="1" applyFont="1" applyAlignment="1">
      <alignment vertical="center" wrapText="1"/>
      <protection/>
    </xf>
    <xf numFmtId="169" fontId="0" fillId="0" borderId="0" xfId="21" applyNumberFormat="1" applyFont="1" applyFill="1" applyBorder="1" applyAlignment="1" applyProtection="1">
      <alignment vertical="center" wrapText="1"/>
      <protection/>
    </xf>
    <xf numFmtId="171" fontId="0" fillId="0" borderId="0" xfId="21" applyNumberFormat="1" applyFont="1" applyFill="1" applyBorder="1" applyAlignment="1" applyProtection="1">
      <alignment vertical="center" wrapText="1"/>
      <protection/>
    </xf>
    <xf numFmtId="172" fontId="0" fillId="0" borderId="0" xfId="21" applyNumberFormat="1" applyFont="1" applyAlignment="1" applyProtection="1">
      <alignment vertical="top" wrapText="1"/>
      <protection/>
    </xf>
    <xf numFmtId="167" fontId="0" fillId="0" borderId="0" xfId="21" applyFont="1" applyAlignment="1">
      <alignment vertical="center" wrapText="1"/>
      <protection/>
    </xf>
    <xf numFmtId="167" fontId="0" fillId="0" borderId="0" xfId="21" applyFont="1" applyAlignment="1" applyProtection="1">
      <alignment vertical="center" wrapText="1"/>
      <protection locked="0"/>
    </xf>
    <xf numFmtId="3" fontId="9" fillId="0" borderId="0" xfId="21" applyNumberFormat="1" applyFont="1" applyAlignment="1">
      <alignment vertical="center" wrapText="1"/>
      <protection/>
    </xf>
    <xf numFmtId="0" fontId="0" fillId="0" borderId="0" xfId="21" applyNumberFormat="1" applyFont="1" applyFill="1" applyBorder="1" applyAlignment="1" applyProtection="1">
      <alignment wrapText="1"/>
      <protection locked="0"/>
    </xf>
    <xf numFmtId="169" fontId="0" fillId="0" borderId="0" xfId="21" applyNumberFormat="1" applyFont="1" applyFill="1" applyBorder="1" applyAlignment="1" applyProtection="1">
      <alignment vertical="center" wrapText="1"/>
      <protection locked="0"/>
    </xf>
    <xf numFmtId="49" fontId="7" fillId="0" borderId="24" xfId="21" applyNumberFormat="1" applyFont="1" applyFill="1" applyBorder="1" applyAlignment="1" applyProtection="1">
      <alignment vertical="center"/>
      <protection locked="0"/>
    </xf>
    <xf numFmtId="167" fontId="7" fillId="0" borderId="24" xfId="21" applyFont="1" applyFill="1" applyBorder="1" applyAlignment="1" applyProtection="1">
      <alignment vertical="center"/>
      <protection locked="0"/>
    </xf>
    <xf numFmtId="167" fontId="0" fillId="0" borderId="24" xfId="21" applyFont="1" applyBorder="1" applyAlignment="1" applyProtection="1">
      <alignment vertical="center"/>
      <protection locked="0"/>
    </xf>
    <xf numFmtId="3" fontId="0" fillId="0" borderId="24" xfId="21" applyNumberFormat="1" applyFont="1" applyBorder="1" applyAlignment="1" applyProtection="1">
      <alignment vertical="center"/>
      <protection locked="0"/>
    </xf>
    <xf numFmtId="4" fontId="0" fillId="0" borderId="24" xfId="21" applyNumberFormat="1" applyFont="1" applyBorder="1" applyAlignment="1" applyProtection="1">
      <alignment vertical="center"/>
      <protection/>
    </xf>
    <xf numFmtId="3" fontId="0" fillId="0" borderId="24" xfId="21" applyNumberFormat="1" applyFont="1" applyBorder="1" applyAlignment="1">
      <alignment vertical="center"/>
      <protection/>
    </xf>
    <xf numFmtId="169" fontId="0" fillId="0" borderId="24" xfId="21" applyNumberFormat="1" applyFont="1" applyBorder="1" applyAlignment="1" applyProtection="1">
      <alignment vertical="center"/>
      <protection/>
    </xf>
    <xf numFmtId="169" fontId="0" fillId="0" borderId="24" xfId="21" applyNumberFormat="1" applyFont="1" applyBorder="1" applyAlignment="1" applyProtection="1">
      <alignment vertical="center"/>
      <protection locked="0"/>
    </xf>
    <xf numFmtId="172" fontId="0" fillId="0" borderId="0" xfId="21" applyNumberFormat="1" applyFont="1" applyBorder="1" applyAlignment="1" applyProtection="1">
      <alignment vertical="top"/>
      <protection/>
    </xf>
    <xf numFmtId="167" fontId="23" fillId="0" borderId="0" xfId="21" applyFont="1" applyAlignment="1" applyProtection="1">
      <alignment vertical="center" wrapText="1"/>
      <protection/>
    </xf>
    <xf numFmtId="167" fontId="0" fillId="0" borderId="0" xfId="21" applyFont="1" applyAlignment="1" applyProtection="1">
      <alignment vertical="center"/>
      <protection/>
    </xf>
    <xf numFmtId="3" fontId="0" fillId="0" borderId="0" xfId="21" applyNumberFormat="1" applyFont="1" applyAlignment="1" applyProtection="1">
      <alignment vertical="center"/>
      <protection/>
    </xf>
    <xf numFmtId="3" fontId="0" fillId="0" borderId="0" xfId="21" applyNumberFormat="1" applyFont="1" applyAlignment="1" applyProtection="1">
      <alignment horizontal="right" vertical="center" wrapText="1"/>
      <protection/>
    </xf>
    <xf numFmtId="167" fontId="26" fillId="0" borderId="0" xfId="23" applyNumberFormat="1" applyFont="1" applyAlignment="1" applyProtection="1">
      <alignment vertical="center"/>
      <protection/>
    </xf>
    <xf numFmtId="167" fontId="23" fillId="0" borderId="0" xfId="21" applyFont="1" applyAlignment="1" applyProtection="1">
      <alignment horizontal="center" vertical="center"/>
      <protection locked="0"/>
    </xf>
    <xf numFmtId="41" fontId="0" fillId="0" borderId="0" xfId="21" applyNumberFormat="1" applyFont="1" applyAlignment="1" applyProtection="1">
      <alignment horizontal="right" vertical="center" wrapText="1"/>
      <protection locked="0"/>
    </xf>
    <xf numFmtId="3" fontId="0" fillId="0" borderId="0" xfId="21" applyNumberFormat="1" applyFont="1" applyAlignment="1" applyProtection="1">
      <alignment vertical="top"/>
      <protection/>
    </xf>
    <xf numFmtId="41" fontId="0" fillId="0" borderId="0" xfId="21" applyNumberFormat="1" applyFont="1" applyAlignment="1" applyProtection="1">
      <alignment horizontal="right" vertical="top" wrapText="1"/>
      <protection/>
    </xf>
    <xf numFmtId="49" fontId="23" fillId="0" borderId="0" xfId="21" applyNumberFormat="1" applyFont="1" applyAlignment="1" applyProtection="1">
      <alignment vertical="center"/>
      <protection locked="0"/>
    </xf>
    <xf numFmtId="3" fontId="9" fillId="0" borderId="0" xfId="21" applyNumberFormat="1" applyFont="1" applyAlignment="1" applyProtection="1">
      <alignment vertical="center"/>
      <protection locked="0"/>
    </xf>
    <xf numFmtId="4" fontId="24" fillId="0" borderId="0" xfId="21" applyNumberFormat="1" applyFont="1" applyAlignment="1">
      <alignment vertical="center"/>
      <protection/>
    </xf>
    <xf numFmtId="3" fontId="9" fillId="0" borderId="0" xfId="21" applyNumberFormat="1" applyFont="1" applyAlignment="1" applyProtection="1">
      <alignment vertical="center"/>
      <protection/>
    </xf>
    <xf numFmtId="49" fontId="23" fillId="0" borderId="0" xfId="21" applyNumberFormat="1" applyFont="1" applyFill="1" applyAlignment="1" applyProtection="1">
      <alignment vertical="top"/>
      <protection locked="0"/>
    </xf>
    <xf numFmtId="167" fontId="23" fillId="0" borderId="0" xfId="21" applyFont="1" applyAlignment="1" applyProtection="1">
      <alignment vertical="top" wrapText="1"/>
      <protection locked="0"/>
    </xf>
    <xf numFmtId="167" fontId="0" fillId="0" borderId="0" xfId="21" applyFont="1" applyAlignment="1" applyProtection="1">
      <alignment vertical="top"/>
      <protection locked="0"/>
    </xf>
    <xf numFmtId="41" fontId="0" fillId="0" borderId="0" xfId="21" applyNumberFormat="1" applyFont="1" applyAlignment="1" applyProtection="1">
      <alignment horizontal="right" vertical="top" wrapText="1"/>
      <protection locked="0"/>
    </xf>
    <xf numFmtId="169" fontId="0" fillId="0" borderId="0" xfId="21" applyNumberFormat="1" applyFont="1" applyAlignment="1" applyProtection="1">
      <alignment vertical="top"/>
      <protection/>
    </xf>
    <xf numFmtId="170" fontId="0" fillId="0" borderId="0" xfId="21" applyNumberFormat="1" applyFont="1" applyAlignment="1" applyProtection="1">
      <alignment horizontal="right" vertical="top" wrapText="1"/>
      <protection/>
    </xf>
    <xf numFmtId="49" fontId="23" fillId="0" borderId="0" xfId="21" applyNumberFormat="1" applyFont="1" applyAlignment="1" applyProtection="1">
      <alignment vertical="top"/>
      <protection locked="0"/>
    </xf>
    <xf numFmtId="3" fontId="9" fillId="0" borderId="0" xfId="21" applyNumberFormat="1" applyFont="1" applyAlignment="1" applyProtection="1">
      <alignment vertical="top"/>
      <protection locked="0"/>
    </xf>
    <xf numFmtId="3" fontId="0" fillId="0" borderId="0" xfId="21" applyNumberFormat="1" applyFont="1" applyAlignment="1">
      <alignment vertical="top"/>
      <protection/>
    </xf>
    <xf numFmtId="4" fontId="24" fillId="0" borderId="0" xfId="21" applyNumberFormat="1" applyFont="1" applyAlignment="1">
      <alignment vertical="top"/>
      <protection/>
    </xf>
    <xf numFmtId="3" fontId="24" fillId="0" borderId="0" xfId="21" applyNumberFormat="1" applyFont="1" applyAlignment="1">
      <alignment vertical="center"/>
      <protection/>
    </xf>
    <xf numFmtId="173" fontId="23" fillId="0" borderId="0" xfId="24" applyNumberFormat="1" applyFont="1" applyAlignment="1" applyProtection="1">
      <alignment vertical="center"/>
      <protection locked="0"/>
    </xf>
    <xf numFmtId="49" fontId="0" fillId="0" borderId="56" xfId="21" applyNumberFormat="1" applyFont="1" applyFill="1" applyBorder="1" applyAlignment="1" applyProtection="1">
      <alignment vertical="center"/>
      <protection locked="0"/>
    </xf>
    <xf numFmtId="167" fontId="0" fillId="0" borderId="56" xfId="21" applyFont="1" applyFill="1" applyBorder="1" applyAlignment="1" applyProtection="1">
      <alignment vertical="center"/>
      <protection locked="0"/>
    </xf>
    <xf numFmtId="3" fontId="0" fillId="0" borderId="56" xfId="21" applyNumberFormat="1" applyFont="1" applyFill="1" applyBorder="1" applyAlignment="1" applyProtection="1">
      <alignment vertical="center"/>
      <protection locked="0"/>
    </xf>
    <xf numFmtId="4" fontId="0" fillId="0" borderId="56" xfId="21" applyNumberFormat="1" applyFont="1" applyFill="1" applyBorder="1" applyAlignment="1" applyProtection="1">
      <alignment vertical="center"/>
      <protection/>
    </xf>
    <xf numFmtId="41" fontId="0" fillId="0" borderId="56" xfId="21" applyNumberFormat="1" applyFont="1" applyFill="1" applyBorder="1" applyAlignment="1" applyProtection="1">
      <alignment horizontal="right" vertical="center" wrapText="1"/>
      <protection/>
    </xf>
    <xf numFmtId="169" fontId="0" fillId="0" borderId="56" xfId="21" applyNumberFormat="1" applyFont="1" applyFill="1" applyBorder="1" applyAlignment="1" applyProtection="1">
      <alignment vertical="center"/>
      <protection/>
    </xf>
    <xf numFmtId="170" fontId="0" fillId="0" borderId="56" xfId="21" applyNumberFormat="1" applyFont="1" applyFill="1" applyBorder="1" applyAlignment="1" applyProtection="1">
      <alignment horizontal="right" vertical="center" wrapText="1"/>
      <protection/>
    </xf>
    <xf numFmtId="3" fontId="0" fillId="0" borderId="0" xfId="21" applyNumberFormat="1" applyFont="1" applyBorder="1" applyAlignment="1" applyProtection="1">
      <alignment vertical="center"/>
      <protection/>
    </xf>
    <xf numFmtId="169" fontId="0" fillId="0" borderId="0" xfId="21" applyNumberFormat="1" applyFont="1" applyBorder="1" applyAlignment="1" applyProtection="1">
      <alignment vertical="center"/>
      <protection locked="0"/>
    </xf>
    <xf numFmtId="172" fontId="0" fillId="0" borderId="24" xfId="21" applyNumberFormat="1" applyFont="1" applyBorder="1" applyAlignment="1" applyProtection="1">
      <alignment vertical="center"/>
      <protection/>
    </xf>
    <xf numFmtId="174" fontId="0" fillId="0" borderId="0" xfId="21" applyNumberFormat="1" applyFont="1" applyAlignment="1" applyProtection="1">
      <alignment vertical="center"/>
      <protection locked="0"/>
    </xf>
    <xf numFmtId="4" fontId="0" fillId="0" borderId="0" xfId="21" applyNumberFormat="1" applyFont="1" applyAlignment="1" applyProtection="1">
      <alignment vertical="center"/>
      <protection locked="0"/>
    </xf>
    <xf numFmtId="4" fontId="0" fillId="0" borderId="0" xfId="21" applyNumberFormat="1" applyFont="1" applyAlignment="1">
      <alignment vertical="center"/>
      <protection/>
    </xf>
    <xf numFmtId="167" fontId="23" fillId="0" borderId="0" xfId="21" applyFont="1" applyAlignment="1" applyProtection="1">
      <alignment vertical="center" wrapText="1"/>
      <protection locked="0"/>
    </xf>
    <xf numFmtId="174" fontId="26" fillId="0" borderId="0" xfId="23" applyNumberFormat="1" applyFont="1" applyAlignment="1" applyProtection="1">
      <alignment vertical="center"/>
      <protection locked="0"/>
    </xf>
    <xf numFmtId="167" fontId="9" fillId="0" borderId="0" xfId="21" applyFont="1" applyAlignment="1" applyProtection="1">
      <alignment vertical="center"/>
      <protection locked="0"/>
    </xf>
    <xf numFmtId="49" fontId="0" fillId="0" borderId="0" xfId="21" applyNumberFormat="1" applyFont="1" applyFill="1" applyAlignment="1" applyProtection="1">
      <alignment horizontal="left" vertical="center"/>
      <protection locked="0"/>
    </xf>
    <xf numFmtId="49" fontId="0" fillId="0" borderId="0" xfId="21" applyNumberFormat="1" applyFont="1" applyFill="1" applyAlignment="1" applyProtection="1">
      <alignment vertical="top"/>
      <protection locked="0"/>
    </xf>
    <xf numFmtId="167" fontId="0" fillId="0" borderId="0" xfId="21" applyFont="1" applyFill="1" applyAlignment="1" applyProtection="1">
      <alignment vertical="top"/>
      <protection locked="0"/>
    </xf>
    <xf numFmtId="175" fontId="0" fillId="0" borderId="0" xfId="21" applyNumberFormat="1" applyFont="1" applyAlignment="1" applyProtection="1">
      <alignment vertical="center"/>
      <protection locked="0"/>
    </xf>
    <xf numFmtId="3" fontId="0" fillId="0" borderId="56" xfId="21" applyNumberFormat="1" applyFont="1" applyFill="1" applyBorder="1" applyAlignment="1" applyProtection="1">
      <alignment vertical="center"/>
      <protection/>
    </xf>
    <xf numFmtId="43" fontId="0" fillId="0" borderId="56" xfId="21" applyNumberFormat="1" applyFont="1" applyFill="1" applyBorder="1" applyAlignment="1" applyProtection="1">
      <alignment horizontal="right" vertical="center" wrapText="1"/>
      <protection/>
    </xf>
    <xf numFmtId="49" fontId="0" fillId="0" borderId="40" xfId="21" applyNumberFormat="1" applyFont="1" applyFill="1" applyBorder="1" applyAlignment="1" applyProtection="1">
      <alignment vertical="center"/>
      <protection locked="0"/>
    </xf>
    <xf numFmtId="167" fontId="0" fillId="0" borderId="40" xfId="21" applyFont="1" applyFill="1" applyBorder="1" applyAlignment="1" applyProtection="1">
      <alignment vertical="center"/>
      <protection locked="0"/>
    </xf>
    <xf numFmtId="3" fontId="0" fillId="0" borderId="40" xfId="21" applyNumberFormat="1" applyFont="1" applyFill="1" applyBorder="1" applyAlignment="1" applyProtection="1">
      <alignment vertical="center"/>
      <protection locked="0"/>
    </xf>
    <xf numFmtId="3" fontId="0" fillId="0" borderId="40" xfId="21" applyNumberFormat="1" applyFont="1" applyFill="1" applyBorder="1" applyAlignment="1" applyProtection="1">
      <alignment vertical="center"/>
      <protection/>
    </xf>
    <xf numFmtId="49" fontId="27" fillId="0" borderId="24" xfId="21" applyNumberFormat="1" applyFont="1" applyFill="1" applyBorder="1" applyAlignment="1" applyProtection="1">
      <alignment vertical="center"/>
      <protection locked="0"/>
    </xf>
    <xf numFmtId="167" fontId="27" fillId="0" borderId="24" xfId="21" applyFont="1" applyFill="1" applyBorder="1" applyAlignment="1" applyProtection="1">
      <alignment vertical="center"/>
      <protection locked="0"/>
    </xf>
    <xf numFmtId="3" fontId="0" fillId="0" borderId="24" xfId="21" applyNumberFormat="1" applyFont="1" applyBorder="1" applyAlignment="1" applyProtection="1">
      <alignment vertical="center"/>
      <protection/>
    </xf>
    <xf numFmtId="49" fontId="0" fillId="0" borderId="0" xfId="21" applyNumberFormat="1" applyFont="1" applyFill="1" applyAlignment="1" applyProtection="1">
      <alignment vertical="center" wrapText="1"/>
      <protection locked="0"/>
    </xf>
    <xf numFmtId="175" fontId="26" fillId="0" borderId="0" xfId="23" applyNumberFormat="1" applyFont="1" applyAlignment="1" applyProtection="1">
      <alignment vertical="center"/>
      <protection locked="0"/>
    </xf>
    <xf numFmtId="49" fontId="0" fillId="0" borderId="0" xfId="21" applyNumberFormat="1" applyFont="1" applyAlignment="1" applyProtection="1">
      <alignment horizontal="center" vertical="center"/>
      <protection locked="0"/>
    </xf>
    <xf numFmtId="3" fontId="0" fillId="0" borderId="0" xfId="21" applyNumberFormat="1" applyFont="1" applyFill="1" applyBorder="1" applyAlignment="1" applyProtection="1">
      <alignment vertical="center"/>
      <protection/>
    </xf>
    <xf numFmtId="172" fontId="0" fillId="0" borderId="0" xfId="21" applyNumberFormat="1" applyFont="1" applyBorder="1" applyAlignment="1" applyProtection="1">
      <alignment vertical="center"/>
      <protection/>
    </xf>
    <xf numFmtId="167" fontId="0" fillId="0" borderId="24" xfId="21" applyFont="1" applyBorder="1" applyAlignment="1">
      <alignment vertical="center"/>
      <protection/>
    </xf>
    <xf numFmtId="176" fontId="0" fillId="0" borderId="0" xfId="21" applyNumberFormat="1" applyFont="1" applyAlignment="1" applyProtection="1">
      <alignment vertical="center"/>
      <protection locked="0"/>
    </xf>
    <xf numFmtId="49" fontId="0" fillId="0" borderId="57" xfId="22" applyNumberFormat="1" applyBorder="1" applyAlignment="1">
      <alignment vertical="top" wrapText="1"/>
      <protection/>
    </xf>
    <xf numFmtId="167" fontId="23" fillId="0" borderId="0" xfId="21" applyFont="1" applyFill="1" applyAlignment="1" applyProtection="1">
      <alignment horizontal="center" vertical="center"/>
      <protection locked="0"/>
    </xf>
    <xf numFmtId="4" fontId="0" fillId="0" borderId="0" xfId="21" applyNumberFormat="1" applyFont="1" applyAlignment="1" applyProtection="1">
      <alignment vertical="top"/>
      <protection/>
    </xf>
    <xf numFmtId="167" fontId="23" fillId="0" borderId="0" xfId="21" applyFont="1" applyFill="1" applyAlignment="1" applyProtection="1">
      <alignment vertical="center" wrapText="1"/>
      <protection/>
    </xf>
    <xf numFmtId="167" fontId="0" fillId="0" borderId="0" xfId="21" applyFont="1" applyFill="1" applyAlignment="1" applyProtection="1">
      <alignment vertical="center"/>
      <protection/>
    </xf>
    <xf numFmtId="175" fontId="23" fillId="0" borderId="0" xfId="21" applyNumberFormat="1" applyFont="1" applyAlignment="1" applyProtection="1">
      <alignment vertical="center" wrapText="1"/>
      <protection locked="0"/>
    </xf>
    <xf numFmtId="49" fontId="0" fillId="0" borderId="0" xfId="21" applyNumberFormat="1" applyFont="1" applyBorder="1" applyAlignment="1" applyProtection="1">
      <alignment vertical="center"/>
      <protection locked="0"/>
    </xf>
    <xf numFmtId="172" fontId="0" fillId="0" borderId="0" xfId="21" applyNumberFormat="1" applyFont="1" applyBorder="1" applyAlignment="1" applyProtection="1">
      <alignment vertical="center"/>
      <protection locked="0"/>
    </xf>
    <xf numFmtId="3" fontId="0" fillId="0" borderId="0" xfId="21" applyNumberFormat="1" applyFont="1" applyBorder="1" applyAlignment="1" applyProtection="1">
      <alignment vertical="top"/>
      <protection/>
    </xf>
    <xf numFmtId="1" fontId="0" fillId="0" borderId="0" xfId="21" applyNumberFormat="1" applyFont="1" applyAlignment="1">
      <alignment vertical="top"/>
      <protection/>
    </xf>
    <xf numFmtId="3" fontId="23" fillId="0" borderId="0" xfId="21" applyNumberFormat="1" applyFont="1" applyAlignment="1" applyProtection="1">
      <alignment vertical="center"/>
      <protection locked="0"/>
    </xf>
    <xf numFmtId="3" fontId="23" fillId="0" borderId="0" xfId="21" applyNumberFormat="1" applyFont="1" applyAlignment="1" applyProtection="1">
      <alignment vertical="center"/>
      <protection/>
    </xf>
    <xf numFmtId="3" fontId="23" fillId="0" borderId="0" xfId="21" applyNumberFormat="1" applyFont="1" applyAlignment="1">
      <alignment vertical="center"/>
      <protection/>
    </xf>
    <xf numFmtId="169" fontId="23" fillId="0" borderId="0" xfId="21" applyNumberFormat="1" applyFont="1" applyAlignment="1" applyProtection="1">
      <alignment vertical="center"/>
      <protection locked="0"/>
    </xf>
    <xf numFmtId="1" fontId="23" fillId="0" borderId="0" xfId="21" applyNumberFormat="1" applyFont="1" applyAlignment="1">
      <alignment vertical="top"/>
      <protection/>
    </xf>
    <xf numFmtId="0" fontId="0" fillId="0" borderId="0" xfId="0" applyFont="1"/>
    <xf numFmtId="0" fontId="31" fillId="0" borderId="0" xfId="0" applyFont="1" applyBorder="1"/>
    <xf numFmtId="0" fontId="0" fillId="0" borderId="0" xfId="0" applyFont="1" applyAlignment="1">
      <alignment horizontal="center"/>
    </xf>
    <xf numFmtId="0" fontId="0" fillId="0" borderId="58" xfId="0" applyFont="1" applyBorder="1"/>
    <xf numFmtId="0" fontId="9" fillId="0" borderId="43" xfId="0" applyFont="1" applyBorder="1"/>
    <xf numFmtId="0" fontId="0" fillId="0" borderId="43" xfId="0" applyFont="1" applyBorder="1"/>
    <xf numFmtId="0" fontId="0" fillId="0" borderId="59" xfId="0" applyFont="1" applyBorder="1"/>
    <xf numFmtId="0" fontId="32" fillId="4" borderId="60" xfId="0" applyFont="1" applyFill="1" applyBorder="1" applyAlignment="1" applyProtection="1">
      <alignment vertical="top"/>
      <protection locked="0"/>
    </xf>
    <xf numFmtId="0" fontId="6" fillId="4" borderId="40" xfId="0" applyFont="1" applyFill="1" applyBorder="1" applyAlignment="1">
      <alignment wrapText="1"/>
    </xf>
    <xf numFmtId="0" fontId="6" fillId="4" borderId="40" xfId="0" applyFont="1" applyFill="1" applyBorder="1"/>
    <xf numFmtId="4" fontId="24" fillId="4" borderId="40" xfId="0" applyNumberFormat="1" applyFont="1" applyFill="1" applyBorder="1" applyAlignment="1" applyProtection="1" quotePrefix="1">
      <alignment horizontal="left"/>
      <protection locked="0"/>
    </xf>
    <xf numFmtId="0" fontId="24" fillId="4" borderId="61" xfId="0" applyFont="1" applyFill="1" applyBorder="1" applyAlignment="1">
      <alignment horizontal="center"/>
    </xf>
    <xf numFmtId="0" fontId="32" fillId="4" borderId="26" xfId="0" applyFont="1" applyFill="1" applyBorder="1"/>
    <xf numFmtId="0" fontId="6" fillId="4" borderId="24" xfId="0" applyFont="1" applyFill="1" applyBorder="1"/>
    <xf numFmtId="0" fontId="6" fillId="4" borderId="24" xfId="0" applyFont="1" applyFill="1" applyBorder="1"/>
    <xf numFmtId="0" fontId="33" fillId="4" borderId="24" xfId="0" applyFont="1" applyFill="1" applyBorder="1"/>
    <xf numFmtId="3" fontId="32" fillId="4" borderId="16" xfId="0" applyNumberFormat="1" applyFont="1" applyFill="1" applyBorder="1"/>
    <xf numFmtId="0" fontId="32" fillId="0" borderId="12" xfId="0" applyFont="1" applyFill="1" applyBorder="1"/>
    <xf numFmtId="14" fontId="34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Fill="1" applyBorder="1" applyAlignment="1" applyProtection="1" quotePrefix="1">
      <alignment horizontal="left"/>
      <protection locked="0"/>
    </xf>
    <xf numFmtId="4" fontId="0" fillId="0" borderId="34" xfId="0" applyNumberFormat="1" applyFont="1" applyBorder="1" applyProtection="1">
      <protection locked="0"/>
    </xf>
    <xf numFmtId="0" fontId="32" fillId="0" borderId="62" xfId="0" applyFont="1" applyFill="1" applyBorder="1" applyAlignment="1">
      <alignment horizontal="left"/>
    </xf>
    <xf numFmtId="0" fontId="0" fillId="0" borderId="1" xfId="0" applyBorder="1"/>
    <xf numFmtId="0" fontId="0" fillId="0" borderId="63" xfId="0" applyBorder="1"/>
    <xf numFmtId="0" fontId="0" fillId="0" borderId="0" xfId="0" applyAlignment="1">
      <alignment horizontal="left"/>
    </xf>
    <xf numFmtId="3" fontId="7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35" fillId="4" borderId="50" xfId="0" applyFont="1" applyFill="1" applyBorder="1" applyAlignment="1" applyProtection="1">
      <alignment horizontal="center" vertical="center" wrapText="1"/>
      <protection locked="0"/>
    </xf>
    <xf numFmtId="0" fontId="35" fillId="4" borderId="9" xfId="0" applyFont="1" applyFill="1" applyBorder="1" applyAlignment="1" applyProtection="1">
      <alignment horizontal="center" vertical="center" wrapText="1"/>
      <protection locked="0"/>
    </xf>
    <xf numFmtId="0" fontId="35" fillId="4" borderId="8" xfId="0" applyFont="1" applyFill="1" applyBorder="1" applyAlignment="1" applyProtection="1">
      <alignment horizontal="center" vertical="center" wrapText="1"/>
      <protection locked="0"/>
    </xf>
    <xf numFmtId="49" fontId="27" fillId="2" borderId="54" xfId="0" applyNumberFormat="1" applyFont="1" applyFill="1" applyBorder="1" applyAlignment="1">
      <alignment horizontal="center" vertical="top" wrapText="1"/>
    </xf>
    <xf numFmtId="0" fontId="27" fillId="2" borderId="38" xfId="0" applyFont="1" applyFill="1" applyBorder="1" applyAlignment="1">
      <alignment vertical="top" wrapText="1"/>
    </xf>
    <xf numFmtId="0" fontId="27" fillId="2" borderId="38" xfId="0" applyFont="1" applyFill="1" applyBorder="1" applyAlignment="1">
      <alignment horizontal="center" vertical="top" wrapText="1"/>
    </xf>
    <xf numFmtId="41" fontId="27" fillId="2" borderId="38" xfId="0" applyNumberFormat="1" applyFont="1" applyFill="1" applyBorder="1" applyAlignment="1">
      <alignment horizontal="center" vertical="top" wrapText="1"/>
    </xf>
    <xf numFmtId="41" fontId="27" fillId="2" borderId="3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64" xfId="0" applyNumberFormat="1" applyBorder="1" applyAlignment="1">
      <alignment horizontal="center" vertical="top" wrapText="1"/>
    </xf>
    <xf numFmtId="0" fontId="0" fillId="0" borderId="65" xfId="0" applyBorder="1" applyAlignment="1">
      <alignment vertical="top" wrapText="1"/>
    </xf>
    <xf numFmtId="0" fontId="0" fillId="0" borderId="65" xfId="0" applyBorder="1" applyAlignment="1">
      <alignment horizontal="center" vertical="top" wrapText="1"/>
    </xf>
    <xf numFmtId="41" fontId="0" fillId="0" borderId="65" xfId="0" applyNumberFormat="1" applyBorder="1" applyAlignment="1">
      <alignment horizontal="center" vertical="top" wrapText="1"/>
    </xf>
    <xf numFmtId="41" fontId="0" fillId="0" borderId="66" xfId="0" applyNumberFormat="1" applyBorder="1" applyAlignment="1">
      <alignment horizontal="center" vertical="top" wrapText="1"/>
    </xf>
    <xf numFmtId="49" fontId="27" fillId="2" borderId="64" xfId="0" applyNumberFormat="1" applyFont="1" applyFill="1" applyBorder="1" applyAlignment="1">
      <alignment horizontal="center" vertical="top" wrapText="1"/>
    </xf>
    <xf numFmtId="0" fontId="27" fillId="2" borderId="65" xfId="0" applyFont="1" applyFill="1" applyBorder="1" applyAlignment="1">
      <alignment vertical="top" wrapText="1"/>
    </xf>
    <xf numFmtId="0" fontId="27" fillId="2" borderId="65" xfId="0" applyFont="1" applyFill="1" applyBorder="1" applyAlignment="1">
      <alignment horizontal="center" vertical="top" wrapText="1"/>
    </xf>
    <xf numFmtId="41" fontId="27" fillId="2" borderId="65" xfId="0" applyNumberFormat="1" applyFont="1" applyFill="1" applyBorder="1" applyAlignment="1">
      <alignment horizontal="center" vertical="top" wrapText="1"/>
    </xf>
    <xf numFmtId="41" fontId="27" fillId="2" borderId="66" xfId="0" applyNumberFormat="1" applyFont="1" applyFill="1" applyBorder="1" applyAlignment="1">
      <alignment horizontal="center" vertical="top" wrapText="1"/>
    </xf>
    <xf numFmtId="49" fontId="0" fillId="0" borderId="50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41" fontId="0" fillId="0" borderId="9" xfId="0" applyNumberFormat="1" applyBorder="1" applyAlignment="1">
      <alignment horizontal="center" vertical="top" wrapText="1"/>
    </xf>
    <xf numFmtId="41" fontId="0" fillId="0" borderId="8" xfId="0" applyNumberFormat="1" applyBorder="1" applyAlignment="1">
      <alignment horizontal="center" vertical="top" wrapText="1"/>
    </xf>
    <xf numFmtId="3" fontId="0" fillId="0" borderId="9" xfId="0" applyNumberFormat="1" applyFont="1" applyBorder="1" applyAlignment="1">
      <alignment horizontal="center" wrapText="1"/>
    </xf>
    <xf numFmtId="3" fontId="7" fillId="0" borderId="8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1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1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34" fillId="0" borderId="0" xfId="0" applyFont="1" applyFill="1" applyBorder="1" applyAlignment="1">
      <alignment horizontal="left"/>
    </xf>
    <xf numFmtId="0" fontId="27" fillId="2" borderId="38" xfId="0" applyNumberFormat="1" applyFont="1" applyFill="1" applyBorder="1" applyAlignment="1">
      <alignment vertical="top" wrapText="1"/>
    </xf>
    <xf numFmtId="49" fontId="0" fillId="0" borderId="67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vertical="top" wrapText="1"/>
    </xf>
    <xf numFmtId="0" fontId="0" fillId="0" borderId="57" xfId="0" applyBorder="1" applyAlignment="1">
      <alignment horizontal="center" vertical="top" wrapText="1"/>
    </xf>
    <xf numFmtId="41" fontId="0" fillId="0" borderId="57" xfId="0" applyNumberFormat="1" applyBorder="1" applyAlignment="1">
      <alignment horizontal="center" vertical="top" wrapText="1"/>
    </xf>
    <xf numFmtId="41" fontId="0" fillId="0" borderId="68" xfId="0" applyNumberFormat="1" applyBorder="1" applyAlignment="1">
      <alignment horizontal="center" vertical="top" wrapText="1"/>
    </xf>
    <xf numFmtId="49" fontId="0" fillId="0" borderId="69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vertical="top" wrapText="1"/>
    </xf>
    <xf numFmtId="0" fontId="0" fillId="0" borderId="70" xfId="0" applyBorder="1" applyAlignment="1">
      <alignment horizontal="center" vertical="top" wrapText="1"/>
    </xf>
    <xf numFmtId="41" fontId="0" fillId="0" borderId="70" xfId="0" applyNumberFormat="1" applyBorder="1" applyAlignment="1">
      <alignment horizontal="center" vertical="top" wrapText="1"/>
    </xf>
    <xf numFmtId="41" fontId="0" fillId="0" borderId="71" xfId="0" applyNumberFormat="1" applyBorder="1" applyAlignment="1">
      <alignment horizontal="center" vertical="top" wrapText="1"/>
    </xf>
    <xf numFmtId="49" fontId="0" fillId="0" borderId="54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vertical="top" wrapText="1"/>
    </xf>
    <xf numFmtId="0" fontId="0" fillId="0" borderId="38" xfId="0" applyBorder="1" applyAlignment="1">
      <alignment horizontal="center" vertical="top" wrapText="1"/>
    </xf>
    <xf numFmtId="41" fontId="0" fillId="0" borderId="38" xfId="0" applyNumberFormat="1" applyBorder="1" applyAlignment="1">
      <alignment horizontal="center" vertical="top" wrapText="1"/>
    </xf>
    <xf numFmtId="41" fontId="0" fillId="0" borderId="39" xfId="0" applyNumberFormat="1" applyBorder="1" applyAlignment="1">
      <alignment horizontal="center" vertical="top" wrapText="1"/>
    </xf>
    <xf numFmtId="49" fontId="27" fillId="2" borderId="67" xfId="0" applyNumberFormat="1" applyFont="1" applyFill="1" applyBorder="1" applyAlignment="1">
      <alignment horizontal="center" vertical="top" wrapText="1"/>
    </xf>
    <xf numFmtId="0" fontId="27" fillId="2" borderId="57" xfId="0" applyNumberFormat="1" applyFont="1" applyFill="1" applyBorder="1" applyAlignment="1">
      <alignment vertical="top" wrapText="1"/>
    </xf>
    <xf numFmtId="0" fontId="27" fillId="2" borderId="57" xfId="0" applyFont="1" applyFill="1" applyBorder="1" applyAlignment="1">
      <alignment horizontal="center" vertical="top" wrapText="1"/>
    </xf>
    <xf numFmtId="41" fontId="27" fillId="2" borderId="57" xfId="0" applyNumberFormat="1" applyFont="1" applyFill="1" applyBorder="1" applyAlignment="1">
      <alignment horizontal="center" vertical="top" wrapText="1"/>
    </xf>
    <xf numFmtId="41" fontId="27" fillId="2" borderId="68" xfId="0" applyNumberFormat="1" applyFont="1" applyFill="1" applyBorder="1" applyAlignment="1">
      <alignment horizontal="center" vertical="top" wrapText="1"/>
    </xf>
    <xf numFmtId="49" fontId="0" fillId="0" borderId="57" xfId="0" applyNumberFormat="1" applyBorder="1" applyAlignment="1">
      <alignment vertical="top" wrapText="1"/>
    </xf>
    <xf numFmtId="49" fontId="0" fillId="0" borderId="70" xfId="0" applyNumberFormat="1" applyBorder="1" applyAlignment="1">
      <alignment vertical="top" wrapText="1"/>
    </xf>
    <xf numFmtId="49" fontId="0" fillId="0" borderId="38" xfId="0" applyNumberFormat="1" applyBorder="1" applyAlignment="1">
      <alignment vertical="top" wrapText="1"/>
    </xf>
    <xf numFmtId="49" fontId="27" fillId="2" borderId="57" xfId="0" applyNumberFormat="1" applyFont="1" applyFill="1" applyBorder="1" applyAlignment="1">
      <alignment vertical="top" wrapText="1"/>
    </xf>
    <xf numFmtId="49" fontId="0" fillId="0" borderId="36" xfId="0" applyNumberFormat="1" applyBorder="1" applyAlignment="1">
      <alignment horizontal="center" vertical="top" wrapText="1"/>
    </xf>
    <xf numFmtId="49" fontId="0" fillId="0" borderId="24" xfId="0" applyNumberFormat="1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41" fontId="0" fillId="0" borderId="24" xfId="0" applyNumberFormat="1" applyBorder="1" applyAlignment="1">
      <alignment horizontal="center" vertical="top" wrapText="1"/>
    </xf>
    <xf numFmtId="41" fontId="0" fillId="0" borderId="35" xfId="0" applyNumberForma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1" fontId="0" fillId="0" borderId="0" xfId="0" applyNumberFormat="1" applyAlignment="1">
      <alignment horizontal="right" vertical="top" wrapText="1"/>
    </xf>
    <xf numFmtId="178" fontId="37" fillId="0" borderId="0" xfId="33" applyNumberFormat="1" applyFont="1" applyFill="1" applyAlignment="1">
      <alignment/>
      <protection/>
    </xf>
    <xf numFmtId="49" fontId="37" fillId="0" borderId="0" xfId="33" applyNumberFormat="1" applyFont="1" applyFill="1" applyAlignment="1">
      <alignment/>
      <protection/>
    </xf>
    <xf numFmtId="49" fontId="37" fillId="0" borderId="0" xfId="36" applyNumberFormat="1" applyFont="1" applyFill="1" applyAlignment="1" applyProtection="1">
      <alignment/>
      <protection/>
    </xf>
    <xf numFmtId="179" fontId="37" fillId="0" borderId="0" xfId="33" applyNumberFormat="1" applyFont="1" applyFill="1" applyBorder="1" applyAlignment="1">
      <alignment/>
      <protection/>
    </xf>
    <xf numFmtId="180" fontId="37" fillId="0" borderId="0" xfId="33" applyNumberFormat="1" applyFont="1" applyFill="1" applyAlignment="1">
      <alignment/>
      <protection/>
    </xf>
    <xf numFmtId="0" fontId="0" fillId="0" borderId="0" xfId="33" applyFill="1">
      <alignment/>
      <protection/>
    </xf>
    <xf numFmtId="178" fontId="38" fillId="0" borderId="0" xfId="33" applyNumberFormat="1" applyFont="1" applyFill="1" applyBorder="1" applyAlignment="1">
      <alignment horizontal="right" vertical="top"/>
      <protection/>
    </xf>
    <xf numFmtId="49" fontId="39" fillId="0" borderId="0" xfId="33" applyNumberFormat="1" applyFont="1" applyFill="1" applyBorder="1" applyAlignment="1">
      <alignment horizontal="left" wrapText="1"/>
      <protection/>
    </xf>
    <xf numFmtId="49" fontId="38" fillId="0" borderId="0" xfId="33" applyNumberFormat="1" applyFont="1" applyFill="1" applyBorder="1" applyAlignment="1">
      <alignment horizontal="left" vertical="top" wrapText="1"/>
      <protection/>
    </xf>
    <xf numFmtId="49" fontId="38" fillId="0" borderId="0" xfId="33" applyNumberFormat="1" applyFont="1" applyFill="1" applyBorder="1" applyAlignment="1">
      <alignment horizontal="center" vertical="top"/>
      <protection/>
    </xf>
    <xf numFmtId="179" fontId="40" fillId="0" borderId="0" xfId="33" applyNumberFormat="1" applyFont="1" applyFill="1" applyBorder="1" applyAlignment="1">
      <alignment horizontal="right" vertical="top"/>
      <protection/>
    </xf>
    <xf numFmtId="181" fontId="38" fillId="0" borderId="0" xfId="33" applyNumberFormat="1" applyFont="1" applyFill="1" applyBorder="1" applyAlignment="1">
      <alignment horizontal="right" vertical="top"/>
      <protection/>
    </xf>
    <xf numFmtId="182" fontId="38" fillId="0" borderId="0" xfId="37" applyNumberFormat="1" applyFont="1" applyFill="1" applyBorder="1" applyAlignment="1">
      <alignment horizontal="right" vertical="top"/>
      <protection/>
    </xf>
    <xf numFmtId="0" fontId="0" fillId="0" borderId="0" xfId="33" applyFill="1" applyBorder="1">
      <alignment/>
      <protection/>
    </xf>
    <xf numFmtId="0" fontId="1" fillId="0" borderId="0" xfId="34" applyFill="1">
      <alignment/>
      <protection/>
    </xf>
    <xf numFmtId="49" fontId="39" fillId="0" borderId="1" xfId="33" applyNumberFormat="1" applyFont="1" applyFill="1" applyBorder="1" applyAlignment="1">
      <alignment horizontal="right" wrapText="1"/>
      <protection/>
    </xf>
    <xf numFmtId="49" fontId="39" fillId="0" borderId="1" xfId="33" applyNumberFormat="1" applyFont="1" applyFill="1" applyBorder="1" applyAlignment="1">
      <alignment horizontal="left" wrapText="1"/>
      <protection/>
    </xf>
    <xf numFmtId="0" fontId="41" fillId="0" borderId="1" xfId="33" applyNumberFormat="1" applyFont="1" applyFill="1" applyBorder="1" applyAlignment="1">
      <alignment horizontal="left" wrapText="1"/>
      <protection/>
    </xf>
    <xf numFmtId="49" fontId="39" fillId="0" borderId="1" xfId="33" applyNumberFormat="1" applyFont="1" applyFill="1" applyBorder="1" applyAlignment="1">
      <alignment horizontal="center" wrapText="1"/>
      <protection/>
    </xf>
    <xf numFmtId="0" fontId="42" fillId="0" borderId="0" xfId="34" applyFont="1" applyFill="1" applyAlignment="1">
      <alignment wrapText="1"/>
      <protection/>
    </xf>
    <xf numFmtId="49" fontId="39" fillId="0" borderId="0" xfId="33" applyNumberFormat="1" applyFont="1" applyFill="1" applyBorder="1" applyAlignment="1">
      <alignment horizontal="right" wrapText="1"/>
      <protection/>
    </xf>
    <xf numFmtId="0" fontId="41" fillId="0" borderId="0" xfId="33" applyNumberFormat="1" applyFont="1" applyFill="1" applyBorder="1" applyAlignment="1">
      <alignment horizontal="left" wrapText="1"/>
      <protection/>
    </xf>
    <xf numFmtId="49" fontId="39" fillId="0" borderId="0" xfId="33" applyNumberFormat="1" applyFont="1" applyFill="1" applyBorder="1" applyAlignment="1">
      <alignment horizontal="center" wrapText="1"/>
      <protection/>
    </xf>
    <xf numFmtId="178" fontId="43" fillId="0" borderId="0" xfId="33" applyNumberFormat="1" applyFont="1" applyFill="1" applyAlignment="1">
      <alignment/>
      <protection/>
    </xf>
    <xf numFmtId="49" fontId="44" fillId="0" borderId="0" xfId="33" applyNumberFormat="1" applyFont="1" applyFill="1" applyAlignment="1">
      <alignment horizontal="left"/>
      <protection/>
    </xf>
    <xf numFmtId="49" fontId="45" fillId="0" borderId="0" xfId="33" applyNumberFormat="1" applyFont="1" applyFill="1" applyAlignment="1">
      <alignment horizontal="left"/>
      <protection/>
    </xf>
    <xf numFmtId="49" fontId="43" fillId="0" borderId="0" xfId="33" applyNumberFormat="1" applyFont="1" applyFill="1" applyAlignment="1">
      <alignment horizontal="center"/>
      <protection/>
    </xf>
    <xf numFmtId="179" fontId="43" fillId="0" borderId="0" xfId="33" applyNumberFormat="1" applyFont="1" applyFill="1" applyBorder="1" applyAlignment="1">
      <alignment/>
      <protection/>
    </xf>
    <xf numFmtId="180" fontId="46" fillId="0" borderId="0" xfId="33" applyNumberFormat="1" applyFont="1" applyFill="1" applyAlignment="1">
      <alignment/>
      <protection/>
    </xf>
    <xf numFmtId="0" fontId="47" fillId="0" borderId="0" xfId="33" applyFont="1" applyFill="1">
      <alignment/>
      <protection/>
    </xf>
    <xf numFmtId="49" fontId="44" fillId="0" borderId="20" xfId="33" applyNumberFormat="1" applyFont="1" applyFill="1" applyBorder="1" applyAlignment="1">
      <alignment horizontal="left"/>
      <protection/>
    </xf>
    <xf numFmtId="49" fontId="45" fillId="0" borderId="21" xfId="33" applyNumberFormat="1" applyFont="1" applyFill="1" applyBorder="1" applyAlignment="1">
      <alignment horizontal="left"/>
      <protection/>
    </xf>
    <xf numFmtId="49" fontId="43" fillId="0" borderId="21" xfId="33" applyNumberFormat="1" applyFont="1" applyFill="1" applyBorder="1" applyAlignment="1">
      <alignment horizontal="center"/>
      <protection/>
    </xf>
    <xf numFmtId="179" fontId="43" fillId="0" borderId="21" xfId="33" applyNumberFormat="1" applyFont="1" applyFill="1" applyBorder="1" applyAlignment="1">
      <alignment/>
      <protection/>
    </xf>
    <xf numFmtId="180" fontId="46" fillId="0" borderId="22" xfId="33" applyNumberFormat="1" applyFont="1" applyFill="1" applyBorder="1" applyAlignment="1">
      <alignment/>
      <protection/>
    </xf>
    <xf numFmtId="178" fontId="46" fillId="0" borderId="0" xfId="33" applyNumberFormat="1" applyFont="1" applyFill="1" applyAlignment="1">
      <alignment/>
      <protection/>
    </xf>
    <xf numFmtId="49" fontId="48" fillId="0" borderId="0" xfId="33" applyNumberFormat="1" applyFont="1" applyFill="1" applyAlignment="1">
      <alignment horizontal="left"/>
      <protection/>
    </xf>
    <xf numFmtId="49" fontId="37" fillId="0" borderId="0" xfId="33" applyNumberFormat="1" applyFont="1" applyFill="1" applyAlignment="1">
      <alignment horizontal="left"/>
      <protection/>
    </xf>
    <xf numFmtId="49" fontId="46" fillId="0" borderId="0" xfId="33" applyNumberFormat="1" applyFont="1" applyFill="1" applyAlignment="1">
      <alignment horizontal="center"/>
      <protection/>
    </xf>
    <xf numFmtId="179" fontId="46" fillId="0" borderId="0" xfId="33" applyNumberFormat="1" applyFont="1" applyFill="1" applyBorder="1" applyAlignment="1">
      <alignment/>
      <protection/>
    </xf>
    <xf numFmtId="0" fontId="49" fillId="0" borderId="0" xfId="33" applyFont="1" applyFill="1">
      <alignment/>
      <protection/>
    </xf>
    <xf numFmtId="178" fontId="38" fillId="0" borderId="72" xfId="33" applyNumberFormat="1" applyFont="1" applyFill="1" applyBorder="1" applyAlignment="1">
      <alignment horizontal="right" vertical="top"/>
      <protection/>
    </xf>
    <xf numFmtId="49" fontId="38" fillId="0" borderId="72" xfId="33" applyNumberFormat="1" applyFont="1" applyFill="1" applyBorder="1" applyAlignment="1">
      <alignment horizontal="left" vertical="top"/>
      <protection/>
    </xf>
    <xf numFmtId="49" fontId="38" fillId="0" borderId="72" xfId="33" applyNumberFormat="1" applyFont="1" applyFill="1" applyBorder="1" applyAlignment="1">
      <alignment horizontal="left" vertical="top" wrapText="1"/>
      <protection/>
    </xf>
    <xf numFmtId="49" fontId="38" fillId="0" borderId="72" xfId="33" applyNumberFormat="1" applyFont="1" applyFill="1" applyBorder="1" applyAlignment="1">
      <alignment horizontal="center" vertical="top"/>
      <protection/>
    </xf>
    <xf numFmtId="179" fontId="40" fillId="0" borderId="72" xfId="33" applyNumberFormat="1" applyFont="1" applyFill="1" applyBorder="1" applyAlignment="1">
      <alignment horizontal="right" vertical="top"/>
      <protection/>
    </xf>
    <xf numFmtId="181" fontId="38" fillId="0" borderId="72" xfId="33" applyNumberFormat="1" applyFont="1" applyFill="1" applyBorder="1" applyAlignment="1">
      <alignment horizontal="right" vertical="top"/>
      <protection/>
    </xf>
    <xf numFmtId="182" fontId="38" fillId="0" borderId="73" xfId="37" applyNumberFormat="1" applyFont="1" applyFill="1" applyBorder="1" applyAlignment="1">
      <alignment horizontal="right" vertical="top"/>
      <protection/>
    </xf>
    <xf numFmtId="49" fontId="50" fillId="0" borderId="0" xfId="33" applyNumberFormat="1" applyFont="1" applyFill="1" applyAlignment="1">
      <alignment horizontal="left"/>
      <protection/>
    </xf>
    <xf numFmtId="0" fontId="0" fillId="0" borderId="0" xfId="32" applyFill="1">
      <alignment/>
      <protection/>
    </xf>
    <xf numFmtId="0" fontId="51" fillId="0" borderId="0" xfId="32" applyFont="1" applyFill="1">
      <alignment/>
      <protection/>
    </xf>
    <xf numFmtId="183" fontId="0" fillId="0" borderId="0" xfId="32" applyNumberFormat="1" applyFill="1">
      <alignment/>
      <protection/>
    </xf>
    <xf numFmtId="0" fontId="4" fillId="0" borderId="0" xfId="0" applyNumberFormat="1" applyFont="1" applyFill="1" applyAlignment="1" applyProtection="1">
      <alignment horizontal="left" vertical="top"/>
      <protection locked="0"/>
    </xf>
    <xf numFmtId="0" fontId="4" fillId="0" borderId="0" xfId="32" applyFont="1" applyFill="1">
      <alignment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7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75" xfId="20" applyFont="1" applyBorder="1" applyAlignment="1">
      <alignment horizontal="center"/>
      <protection/>
    </xf>
    <xf numFmtId="0" fontId="1" fillId="0" borderId="76" xfId="20" applyFont="1" applyBorder="1" applyAlignment="1">
      <alignment horizontal="center"/>
      <protection/>
    </xf>
    <xf numFmtId="0" fontId="1" fillId="0" borderId="77" xfId="20" applyFont="1" applyBorder="1" applyAlignment="1">
      <alignment horizontal="center"/>
      <protection/>
    </xf>
    <xf numFmtId="0" fontId="1" fillId="0" borderId="78" xfId="20" applyFont="1" applyBorder="1" applyAlignment="1">
      <alignment horizontal="center"/>
      <protection/>
    </xf>
    <xf numFmtId="0" fontId="1" fillId="0" borderId="7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8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77" xfId="20" applyNumberFormat="1" applyFont="1" applyBorder="1" applyAlignment="1">
      <alignment horizontal="center"/>
      <protection/>
    </xf>
    <xf numFmtId="0" fontId="1" fillId="0" borderId="7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80" xfId="20" applyFont="1" applyBorder="1" applyAlignment="1">
      <alignment horizontal="center" shrinkToFit="1"/>
      <protection/>
    </xf>
    <xf numFmtId="49" fontId="17" fillId="3" borderId="81" xfId="20" applyNumberFormat="1" applyFont="1" applyFill="1" applyBorder="1" applyAlignment="1">
      <alignment horizontal="left" wrapText="1"/>
      <protection/>
    </xf>
    <xf numFmtId="49" fontId="18" fillId="0" borderId="82" xfId="0" applyNumberFormat="1" applyFont="1" applyBorder="1" applyAlignment="1">
      <alignment horizontal="left" wrapText="1"/>
    </xf>
    <xf numFmtId="49" fontId="22" fillId="3" borderId="81" xfId="20" applyNumberFormat="1" applyFont="1" applyFill="1" applyBorder="1" applyAlignment="1">
      <alignment horizontal="left" wrapText="1"/>
      <protection/>
    </xf>
    <xf numFmtId="4" fontId="0" fillId="0" borderId="54" xfId="21" applyNumberFormat="1" applyFont="1" applyFill="1" applyBorder="1" applyAlignment="1" applyProtection="1">
      <alignment vertical="center" wrapText="1"/>
      <protection/>
    </xf>
    <xf numFmtId="4" fontId="0" fillId="0" borderId="36" xfId="21" applyNumberFormat="1" applyFont="1" applyFill="1" applyBorder="1" applyAlignment="1" applyProtection="1">
      <alignment vertical="center" wrapText="1"/>
      <protection/>
    </xf>
    <xf numFmtId="4" fontId="0" fillId="0" borderId="38" xfId="21" applyNumberFormat="1" applyFont="1" applyFill="1" applyBorder="1" applyAlignment="1" applyProtection="1">
      <alignment vertical="center" wrapText="1"/>
      <protection/>
    </xf>
    <xf numFmtId="4" fontId="0" fillId="0" borderId="39" xfId="21" applyNumberFormat="1" applyFont="1" applyFill="1" applyBorder="1" applyAlignment="1" applyProtection="1">
      <alignment vertical="center" wrapText="1"/>
      <protection/>
    </xf>
    <xf numFmtId="4" fontId="0" fillId="0" borderId="24" xfId="21" applyNumberFormat="1" applyFont="1" applyFill="1" applyBorder="1" applyAlignment="1" applyProtection="1">
      <alignment vertical="center" wrapText="1"/>
      <protection/>
    </xf>
    <xf numFmtId="4" fontId="0" fillId="0" borderId="35" xfId="21" applyNumberFormat="1" applyFont="1" applyFill="1" applyBorder="1" applyAlignment="1" applyProtection="1">
      <alignment vertical="center" wrapText="1"/>
      <protection/>
    </xf>
    <xf numFmtId="167" fontId="0" fillId="0" borderId="51" xfId="21" applyFont="1" applyFill="1" applyBorder="1" applyAlignment="1" applyProtection="1">
      <alignment horizontal="center" vertical="center"/>
      <protection/>
    </xf>
    <xf numFmtId="167" fontId="0" fillId="0" borderId="5" xfId="21" applyFont="1" applyFill="1" applyBorder="1" applyAlignment="1" applyProtection="1">
      <alignment horizontal="center" vertical="center"/>
      <protection/>
    </xf>
    <xf numFmtId="167" fontId="0" fillId="0" borderId="51" xfId="21" applyFont="1" applyFill="1" applyBorder="1" applyAlignment="1" applyProtection="1">
      <alignment vertical="center"/>
      <protection/>
    </xf>
    <xf numFmtId="167" fontId="0" fillId="0" borderId="5" xfId="21" applyFont="1" applyFill="1" applyBorder="1" applyAlignment="1" applyProtection="1">
      <alignment vertical="center"/>
      <protection/>
    </xf>
    <xf numFmtId="3" fontId="0" fillId="0" borderId="51" xfId="21" applyNumberFormat="1" applyFont="1" applyFill="1" applyBorder="1" applyAlignment="1" applyProtection="1">
      <alignment horizontal="center" vertical="center"/>
      <protection/>
    </xf>
    <xf numFmtId="3" fontId="0" fillId="0" borderId="5" xfId="21" applyNumberFormat="1" applyFont="1" applyFill="1" applyBorder="1" applyAlignment="1" applyProtection="1">
      <alignment horizontal="center" vertical="center"/>
      <protection/>
    </xf>
    <xf numFmtId="4" fontId="0" fillId="0" borderId="50" xfId="21" applyNumberFormat="1" applyFont="1" applyFill="1" applyBorder="1" applyAlignment="1" applyProtection="1">
      <alignment horizontal="center" vertical="center"/>
      <protection/>
    </xf>
    <xf numFmtId="4" fontId="0" fillId="0" borderId="8" xfId="21" applyNumberFormat="1" applyFont="1" applyFill="1" applyBorder="1" applyAlignment="1" applyProtection="1">
      <alignment horizontal="center" vertical="center"/>
      <protection/>
    </xf>
    <xf numFmtId="169" fontId="0" fillId="0" borderId="36" xfId="21" applyNumberFormat="1" applyFont="1" applyFill="1" applyBorder="1" applyAlignment="1" applyProtection="1">
      <alignment horizontal="center" vertical="center"/>
      <protection/>
    </xf>
    <xf numFmtId="169" fontId="0" fillId="0" borderId="35" xfId="21" applyNumberFormat="1" applyFont="1" applyFill="1" applyBorder="1" applyAlignment="1" applyProtection="1">
      <alignment horizontal="center" vertical="center"/>
      <protection/>
    </xf>
    <xf numFmtId="3" fontId="7" fillId="0" borderId="50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right" wrapText="1"/>
    </xf>
    <xf numFmtId="0" fontId="31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36" fillId="0" borderId="0" xfId="0" applyFont="1" applyAlignment="1">
      <alignment horizontal="justify" vertical="center"/>
    </xf>
    <xf numFmtId="0" fontId="0" fillId="0" borderId="0" xfId="0" applyFont="1" applyFill="1" applyBorder="1" applyAlignment="1">
      <alignment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SV vzor" xfId="21"/>
    <cellStyle name="Normální 2" xfId="22"/>
    <cellStyle name="Hypertextový odkaz" xfId="23"/>
    <cellStyle name="normální_HSV" xfId="24"/>
    <cellStyle name="¬µrka" xfId="25"/>
    <cellStyle name="1 000 Kč_Modul1" xfId="26"/>
    <cellStyle name="čárky [0]_Modul1" xfId="27"/>
    <cellStyle name="Datum" xfId="28"/>
    <cellStyle name="M·na" xfId="29"/>
    <cellStyle name="Nadpis1" xfId="30"/>
    <cellStyle name="Nadpis2" xfId="31"/>
    <cellStyle name="Normální 10" xfId="32"/>
    <cellStyle name="Normální 2 2" xfId="33"/>
    <cellStyle name="Normální 256" xfId="34"/>
    <cellStyle name="Normální 3" xfId="35"/>
    <cellStyle name="Normální 3 3" xfId="36"/>
    <cellStyle name="normální_Vzor pro profese" xfId="37"/>
    <cellStyle name="Pevní" xfId="38"/>
    <cellStyle name="písmo DEM ceník" xfId="39"/>
    <cellStyle name="Styl 1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telna%20ocen&#283;n&#2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ZTI"/>
      <sheetName val="Plyn"/>
      <sheetName val="ÚT"/>
      <sheetName val="MaR"/>
    </sheetNames>
    <sheetDataSet>
      <sheetData sheetId="0">
        <row r="5">
          <cell r="A5" t="str">
            <v>01</v>
          </cell>
          <cell r="C5" t="str">
            <v>Modernizace kotelny ZŠ Šimanovská 16, Pha 9</v>
          </cell>
        </row>
        <row r="6">
          <cell r="G6">
            <v>0</v>
          </cell>
        </row>
        <row r="7">
          <cell r="A7" t="str">
            <v>RProj1735</v>
          </cell>
          <cell r="C7" t="str">
            <v>Modernizace kotelny ZŠ Šimanovská 16, Pha 9</v>
          </cell>
        </row>
        <row r="8">
          <cell r="C8" t="str">
            <v>R-Projekt 07 Praha s.r.o. Ke Strašnické 8/1795,P10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32">
          <cell r="E32">
            <v>2319041.637779598</v>
          </cell>
          <cell r="F32">
            <v>2510350.9881856684</v>
          </cell>
          <cell r="G32">
            <v>0</v>
          </cell>
          <cell r="H32">
            <v>279238.05</v>
          </cell>
          <cell r="I32">
            <v>0</v>
          </cell>
        </row>
        <row r="45">
          <cell r="H45">
            <v>255431.5337982633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Modernizace kotelny ZŠ Šimanovská 16, Pha 9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81</v>
      </c>
      <c r="B5" s="18"/>
      <c r="C5" s="19" t="s">
        <v>80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529" t="s">
        <v>556</v>
      </c>
      <c r="D8" s="529"/>
      <c r="E8" s="530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529" t="str">
        <f>Projektant</f>
        <v>R-Projekt 07 Praha s.r.o. Ke Strašnické 8/1795,P10</v>
      </c>
      <c r="D9" s="529"/>
      <c r="E9" s="530"/>
      <c r="F9" s="13"/>
      <c r="G9" s="34"/>
      <c r="H9" s="35"/>
    </row>
    <row r="10" spans="1:8" ht="12.75">
      <c r="A10" s="29" t="s">
        <v>15</v>
      </c>
      <c r="B10" s="13"/>
      <c r="C10" s="529" t="s">
        <v>555</v>
      </c>
      <c r="D10" s="529"/>
      <c r="E10" s="529"/>
      <c r="F10" s="36"/>
      <c r="G10" s="37"/>
      <c r="H10" s="38"/>
    </row>
    <row r="11" spans="1:57" ht="13.5" customHeight="1">
      <c r="A11" s="29" t="s">
        <v>16</v>
      </c>
      <c r="B11" s="13"/>
      <c r="C11" s="529" t="s">
        <v>554</v>
      </c>
      <c r="D11" s="529"/>
      <c r="E11" s="529"/>
      <c r="F11" s="39" t="s">
        <v>17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531"/>
      <c r="D12" s="531"/>
      <c r="E12" s="531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Rekapitulace!A37</f>
        <v>Ztížené výrobní podmínky</v>
      </c>
      <c r="E15" s="58"/>
      <c r="F15" s="59"/>
      <c r="G15" s="56">
        <f>Rekapitulace!I37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Rekapitulace!A38</f>
        <v>Oborová přirážka</v>
      </c>
      <c r="E16" s="60"/>
      <c r="F16" s="61"/>
      <c r="G16" s="56">
        <f>Rekapitulace!I38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Rekapitulace!A39</f>
        <v>Přesun stavebních kapacit</v>
      </c>
      <c r="E17" s="60"/>
      <c r="F17" s="61"/>
      <c r="G17" s="56">
        <f>Rekapitulace!I39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Rekapitulace!A40</f>
        <v>Mimostaveništní doprava</v>
      </c>
      <c r="E18" s="60"/>
      <c r="F18" s="61"/>
      <c r="G18" s="56">
        <f>Rekapitulace!I40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Rekapitulace!A41</f>
        <v>Zařízení staveniště</v>
      </c>
      <c r="E19" s="60"/>
      <c r="F19" s="61"/>
      <c r="G19" s="56">
        <f>Rekapitulace!I41</f>
        <v>0</v>
      </c>
    </row>
    <row r="20" spans="1:7" ht="15.95" customHeight="1">
      <c r="A20" s="64"/>
      <c r="B20" s="55"/>
      <c r="C20" s="56"/>
      <c r="D20" s="9" t="str">
        <f>Rekapitulace!A42</f>
        <v>Provoz investora</v>
      </c>
      <c r="E20" s="60"/>
      <c r="F20" s="61"/>
      <c r="G20" s="56">
        <f>Rekapitulace!I42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Rekapitulace!A43</f>
        <v>Kompletační činnost (IČD)</v>
      </c>
      <c r="E21" s="60"/>
      <c r="F21" s="61"/>
      <c r="G21" s="56">
        <f>Rekapitulace!I43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532" t="s">
        <v>34</v>
      </c>
      <c r="B23" s="533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41</v>
      </c>
      <c r="E26" s="77"/>
      <c r="F26" s="78" t="s">
        <v>41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42</v>
      </c>
      <c r="B28" s="66"/>
      <c r="C28" s="76"/>
      <c r="D28" s="78" t="s">
        <v>43</v>
      </c>
      <c r="E28" s="76"/>
      <c r="F28" s="82" t="s">
        <v>43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44</v>
      </c>
      <c r="B30" s="86"/>
      <c r="C30" s="87">
        <v>21</v>
      </c>
      <c r="D30" s="86" t="s">
        <v>45</v>
      </c>
      <c r="E30" s="88"/>
      <c r="F30" s="534">
        <f>C23-F32</f>
        <v>0</v>
      </c>
      <c r="G30" s="535"/>
    </row>
    <row r="31" spans="1:7" ht="12.75">
      <c r="A31" s="85" t="s">
        <v>46</v>
      </c>
      <c r="B31" s="86"/>
      <c r="C31" s="87">
        <f>SazbaDPH1</f>
        <v>21</v>
      </c>
      <c r="D31" s="86" t="s">
        <v>47</v>
      </c>
      <c r="E31" s="88"/>
      <c r="F31" s="534">
        <f>ROUND(PRODUCT(F30,C31/100),0)</f>
        <v>0</v>
      </c>
      <c r="G31" s="535"/>
    </row>
    <row r="32" spans="1:7" ht="12.75">
      <c r="A32" s="85" t="s">
        <v>44</v>
      </c>
      <c r="B32" s="86"/>
      <c r="C32" s="87">
        <v>0</v>
      </c>
      <c r="D32" s="86" t="s">
        <v>47</v>
      </c>
      <c r="E32" s="88"/>
      <c r="F32" s="534">
        <v>0</v>
      </c>
      <c r="G32" s="535"/>
    </row>
    <row r="33" spans="1:7" ht="12.75">
      <c r="A33" s="85" t="s">
        <v>46</v>
      </c>
      <c r="B33" s="89"/>
      <c r="C33" s="90">
        <f>SazbaDPH2</f>
        <v>0</v>
      </c>
      <c r="D33" s="86" t="s">
        <v>47</v>
      </c>
      <c r="E33" s="61"/>
      <c r="F33" s="534">
        <f>ROUND(PRODUCT(F32,C33/100),0)</f>
        <v>0</v>
      </c>
      <c r="G33" s="535"/>
    </row>
    <row r="34" spans="1:7" s="94" customFormat="1" ht="19.5" customHeight="1" thickBot="1">
      <c r="A34" s="91" t="s">
        <v>48</v>
      </c>
      <c r="B34" s="92"/>
      <c r="C34" s="92"/>
      <c r="D34" s="92"/>
      <c r="E34" s="93"/>
      <c r="F34" s="536">
        <f>ROUND(SUM(F30:F33),0)</f>
        <v>0</v>
      </c>
      <c r="G34" s="537"/>
    </row>
    <row r="36" spans="1:8" ht="12.75">
      <c r="A36" s="95" t="s">
        <v>49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528" t="s">
        <v>1234</v>
      </c>
      <c r="C37" s="528"/>
      <c r="D37" s="528"/>
      <c r="E37" s="528"/>
      <c r="F37" s="528"/>
      <c r="G37" s="528"/>
      <c r="H37" t="s">
        <v>6</v>
      </c>
    </row>
    <row r="38" spans="1:8" ht="12.75" customHeight="1">
      <c r="A38" s="96"/>
      <c r="B38" s="528"/>
      <c r="C38" s="528"/>
      <c r="D38" s="528"/>
      <c r="E38" s="528"/>
      <c r="F38" s="528"/>
      <c r="G38" s="528"/>
      <c r="H38" t="s">
        <v>6</v>
      </c>
    </row>
    <row r="39" spans="1:8" ht="12.75">
      <c r="A39" s="96"/>
      <c r="B39" s="528"/>
      <c r="C39" s="528"/>
      <c r="D39" s="528"/>
      <c r="E39" s="528"/>
      <c r="F39" s="528"/>
      <c r="G39" s="528"/>
      <c r="H39" t="s">
        <v>6</v>
      </c>
    </row>
    <row r="40" spans="1:8" ht="12.75">
      <c r="A40" s="96"/>
      <c r="B40" s="528"/>
      <c r="C40" s="528"/>
      <c r="D40" s="528"/>
      <c r="E40" s="528"/>
      <c r="F40" s="528"/>
      <c r="G40" s="528"/>
      <c r="H40" t="s">
        <v>6</v>
      </c>
    </row>
    <row r="41" spans="1:8" ht="12.75">
      <c r="A41" s="96"/>
      <c r="B41" s="528"/>
      <c r="C41" s="528"/>
      <c r="D41" s="528"/>
      <c r="E41" s="528"/>
      <c r="F41" s="528"/>
      <c r="G41" s="528"/>
      <c r="H41" t="s">
        <v>6</v>
      </c>
    </row>
    <row r="42" spans="1:8" ht="12.75">
      <c r="A42" s="96"/>
      <c r="B42" s="528"/>
      <c r="C42" s="528"/>
      <c r="D42" s="528"/>
      <c r="E42" s="528"/>
      <c r="F42" s="528"/>
      <c r="G42" s="528"/>
      <c r="H42" t="s">
        <v>6</v>
      </c>
    </row>
    <row r="43" spans="1:8" ht="12.75">
      <c r="A43" s="96"/>
      <c r="B43" s="528"/>
      <c r="C43" s="528"/>
      <c r="D43" s="528"/>
      <c r="E43" s="528"/>
      <c r="F43" s="528"/>
      <c r="G43" s="528"/>
      <c r="H43" t="s">
        <v>6</v>
      </c>
    </row>
    <row r="44" spans="1:8" ht="12.75">
      <c r="A44" s="96"/>
      <c r="B44" s="528"/>
      <c r="C44" s="528"/>
      <c r="D44" s="528"/>
      <c r="E44" s="528"/>
      <c r="F44" s="528"/>
      <c r="G44" s="528"/>
      <c r="H44" t="s">
        <v>6</v>
      </c>
    </row>
    <row r="45" spans="1:8" ht="14.25" customHeight="1">
      <c r="A45" s="96"/>
      <c r="B45" s="528"/>
      <c r="C45" s="528"/>
      <c r="D45" s="528"/>
      <c r="E45" s="528"/>
      <c r="F45" s="528"/>
      <c r="G45" s="528"/>
      <c r="H45" t="s">
        <v>6</v>
      </c>
    </row>
    <row r="46" spans="2:7" ht="12.75">
      <c r="B46" s="538"/>
      <c r="C46" s="538"/>
      <c r="D46" s="538"/>
      <c r="E46" s="538"/>
      <c r="F46" s="538"/>
      <c r="G46" s="538"/>
    </row>
    <row r="47" spans="2:7" ht="12.75">
      <c r="B47" s="538"/>
      <c r="C47" s="538"/>
      <c r="D47" s="538"/>
      <c r="E47" s="538"/>
      <c r="F47" s="538"/>
      <c r="G47" s="538"/>
    </row>
    <row r="48" spans="2:7" ht="12.75">
      <c r="B48" s="538"/>
      <c r="C48" s="538"/>
      <c r="D48" s="538"/>
      <c r="E48" s="538"/>
      <c r="F48" s="538"/>
      <c r="G48" s="538"/>
    </row>
    <row r="49" spans="2:7" ht="12.75">
      <c r="B49" s="538"/>
      <c r="C49" s="538"/>
      <c r="D49" s="538"/>
      <c r="E49" s="538"/>
      <c r="F49" s="538"/>
      <c r="G49" s="538"/>
    </row>
    <row r="50" spans="2:7" ht="12.75">
      <c r="B50" s="538"/>
      <c r="C50" s="538"/>
      <c r="D50" s="538"/>
      <c r="E50" s="538"/>
      <c r="F50" s="538"/>
      <c r="G50" s="538"/>
    </row>
    <row r="51" spans="2:7" ht="12.75">
      <c r="B51" s="538"/>
      <c r="C51" s="538"/>
      <c r="D51" s="538"/>
      <c r="E51" s="538"/>
      <c r="F51" s="538"/>
      <c r="G51" s="538"/>
    </row>
    <row r="52" spans="2:7" ht="12.75">
      <c r="B52" s="538"/>
      <c r="C52" s="538"/>
      <c r="D52" s="538"/>
      <c r="E52" s="538"/>
      <c r="F52" s="538"/>
      <c r="G52" s="538"/>
    </row>
    <row r="53" spans="2:7" ht="12.75">
      <c r="B53" s="538"/>
      <c r="C53" s="538"/>
      <c r="D53" s="538"/>
      <c r="E53" s="538"/>
      <c r="F53" s="538"/>
      <c r="G53" s="538"/>
    </row>
    <row r="54" spans="2:7" ht="12.75">
      <c r="B54" s="538"/>
      <c r="C54" s="538"/>
      <c r="D54" s="538"/>
      <c r="E54" s="538"/>
      <c r="F54" s="538"/>
      <c r="G54" s="538"/>
    </row>
    <row r="55" spans="2:7" ht="12.75">
      <c r="B55" s="538"/>
      <c r="C55" s="538"/>
      <c r="D55" s="538"/>
      <c r="E55" s="538"/>
      <c r="F55" s="538"/>
      <c r="G55" s="53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6"/>
  <sheetViews>
    <sheetView workbookViewId="0" topLeftCell="A13">
      <selection activeCell="F44" sqref="F4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539" t="s">
        <v>50</v>
      </c>
      <c r="B1" s="540"/>
      <c r="C1" s="98" t="str">
        <f>CONCATENATE(cislostavby," ",nazevstavby)</f>
        <v>RProj1735 Modernizace kotelny ZŠ Šimanovská 16, Pha 9</v>
      </c>
      <c r="D1" s="99"/>
      <c r="E1" s="100"/>
      <c r="F1" s="99"/>
      <c r="G1" s="101" t="s">
        <v>51</v>
      </c>
      <c r="H1" s="102" t="s">
        <v>81</v>
      </c>
      <c r="I1" s="103"/>
    </row>
    <row r="2" spans="1:9" ht="13.5" thickBot="1">
      <c r="A2" s="541" t="s">
        <v>52</v>
      </c>
      <c r="B2" s="542"/>
      <c r="C2" s="104" t="str">
        <f>CONCATENATE(cisloobjektu," ",nazevobjektu)</f>
        <v>01 Modernizace kotelny ZŠ Šimanovská 16, Pha 9</v>
      </c>
      <c r="D2" s="105"/>
      <c r="E2" s="106"/>
      <c r="F2" s="105"/>
      <c r="G2" s="543" t="s">
        <v>80</v>
      </c>
      <c r="H2" s="544"/>
      <c r="I2" s="54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7" t="s">
        <v>53</v>
      </c>
      <c r="B4" s="108"/>
      <c r="C4" s="108"/>
      <c r="D4" s="108"/>
      <c r="E4" s="109"/>
      <c r="F4" s="108"/>
      <c r="G4" s="108"/>
      <c r="H4" s="108"/>
      <c r="I4" s="108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10"/>
      <c r="B6" s="111" t="s">
        <v>54</v>
      </c>
      <c r="C6" s="111"/>
      <c r="D6" s="112"/>
      <c r="E6" s="113" t="s">
        <v>55</v>
      </c>
      <c r="F6" s="114" t="s">
        <v>56</v>
      </c>
      <c r="G6" s="114" t="s">
        <v>57</v>
      </c>
      <c r="H6" s="114" t="s">
        <v>58</v>
      </c>
      <c r="I6" s="115" t="s">
        <v>31</v>
      </c>
    </row>
    <row r="7" spans="1:9" s="35" customFormat="1" ht="12.75">
      <c r="A7" s="200" t="str">
        <f>Položky!B7</f>
        <v>1</v>
      </c>
      <c r="B7" s="116" t="str">
        <f>Položky!C7</f>
        <v>Zemní práce</v>
      </c>
      <c r="C7" s="66"/>
      <c r="D7" s="117"/>
      <c r="E7" s="201">
        <f>Položky!BA35</f>
        <v>0</v>
      </c>
      <c r="F7" s="202">
        <f>Položky!BB35</f>
        <v>0</v>
      </c>
      <c r="G7" s="202">
        <f>Položky!BC35</f>
        <v>0</v>
      </c>
      <c r="H7" s="202">
        <f>Položky!BD35</f>
        <v>0</v>
      </c>
      <c r="I7" s="203">
        <f>Položky!BE35</f>
        <v>0</v>
      </c>
    </row>
    <row r="8" spans="1:9" s="35" customFormat="1" ht="12.75">
      <c r="A8" s="200" t="str">
        <f>Položky!B36</f>
        <v>2</v>
      </c>
      <c r="B8" s="116" t="str">
        <f>Položky!C36</f>
        <v>Základy a zvláštní zakládání</v>
      </c>
      <c r="C8" s="66"/>
      <c r="D8" s="117"/>
      <c r="E8" s="201">
        <f>Položky!BA39</f>
        <v>0</v>
      </c>
      <c r="F8" s="202">
        <f>Položky!BB39</f>
        <v>0</v>
      </c>
      <c r="G8" s="202">
        <f>Položky!BC39</f>
        <v>0</v>
      </c>
      <c r="H8" s="202">
        <f>Položky!BD39</f>
        <v>0</v>
      </c>
      <c r="I8" s="203">
        <f>Položky!BE39</f>
        <v>0</v>
      </c>
    </row>
    <row r="9" spans="1:9" s="35" customFormat="1" ht="12.75">
      <c r="A9" s="200" t="str">
        <f>Položky!B40</f>
        <v>3</v>
      </c>
      <c r="B9" s="116" t="str">
        <f>Položky!C40</f>
        <v>Svislé a kompletní konstrukce</v>
      </c>
      <c r="C9" s="66"/>
      <c r="D9" s="117"/>
      <c r="E9" s="201">
        <f>Položky!BA70</f>
        <v>0</v>
      </c>
      <c r="F9" s="202">
        <f>Položky!BB70</f>
        <v>0</v>
      </c>
      <c r="G9" s="202">
        <f>Položky!BC70</f>
        <v>0</v>
      </c>
      <c r="H9" s="202">
        <f>Položky!BD70</f>
        <v>0</v>
      </c>
      <c r="I9" s="203">
        <f>Položky!BE70</f>
        <v>0</v>
      </c>
    </row>
    <row r="10" spans="1:9" s="35" customFormat="1" ht="12.75">
      <c r="A10" s="200" t="str">
        <f>Položky!B71</f>
        <v>4</v>
      </c>
      <c r="B10" s="116" t="str">
        <f>Položky!C71</f>
        <v>Vodorovné konstrukce</v>
      </c>
      <c r="C10" s="66"/>
      <c r="D10" s="117"/>
      <c r="E10" s="201">
        <f>Položky!BA96</f>
        <v>0</v>
      </c>
      <c r="F10" s="202">
        <f>Položky!BB96</f>
        <v>0</v>
      </c>
      <c r="G10" s="202">
        <f>Položky!BC96</f>
        <v>0</v>
      </c>
      <c r="H10" s="202">
        <f>Položky!BD96</f>
        <v>0</v>
      </c>
      <c r="I10" s="203">
        <f>Položky!BE96</f>
        <v>0</v>
      </c>
    </row>
    <row r="11" spans="1:9" s="35" customFormat="1" ht="12.75">
      <c r="A11" s="200" t="str">
        <f>Položky!B97</f>
        <v>61</v>
      </c>
      <c r="B11" s="116" t="str">
        <f>Položky!C97</f>
        <v>Upravy povrchů vnitřní</v>
      </c>
      <c r="C11" s="66"/>
      <c r="D11" s="117"/>
      <c r="E11" s="201">
        <f>Položky!BA109</f>
        <v>0</v>
      </c>
      <c r="F11" s="202">
        <f>Položky!BB109</f>
        <v>0</v>
      </c>
      <c r="G11" s="202">
        <f>Položky!BC109</f>
        <v>0</v>
      </c>
      <c r="H11" s="202">
        <f>Položky!BD109</f>
        <v>0</v>
      </c>
      <c r="I11" s="203">
        <f>Položky!BE109</f>
        <v>0</v>
      </c>
    </row>
    <row r="12" spans="1:9" s="35" customFormat="1" ht="12.75">
      <c r="A12" s="200" t="str">
        <f>Položky!B110</f>
        <v>63</v>
      </c>
      <c r="B12" s="116" t="str">
        <f>Položky!C110</f>
        <v>Podlahy a podlahové konstrukce</v>
      </c>
      <c r="C12" s="66"/>
      <c r="D12" s="117"/>
      <c r="E12" s="201">
        <f>Položky!BA123</f>
        <v>0</v>
      </c>
      <c r="F12" s="202">
        <f>Položky!BB123</f>
        <v>0</v>
      </c>
      <c r="G12" s="202">
        <f>Položky!BC123</f>
        <v>0</v>
      </c>
      <c r="H12" s="202">
        <f>Položky!BD123</f>
        <v>0</v>
      </c>
      <c r="I12" s="203">
        <f>Položky!BE123</f>
        <v>0</v>
      </c>
    </row>
    <row r="13" spans="1:9" s="35" customFormat="1" ht="12.75">
      <c r="A13" s="200" t="str">
        <f>Položky!B124</f>
        <v>64</v>
      </c>
      <c r="B13" s="116" t="str">
        <f>Položky!C124</f>
        <v>Výplně otvorů</v>
      </c>
      <c r="C13" s="66"/>
      <c r="D13" s="117"/>
      <c r="E13" s="201">
        <f>Položky!BA126</f>
        <v>0</v>
      </c>
      <c r="F13" s="202">
        <f>Položky!BB126</f>
        <v>0</v>
      </c>
      <c r="G13" s="202">
        <f>Položky!BC126</f>
        <v>0</v>
      </c>
      <c r="H13" s="202">
        <f>Položky!BD126</f>
        <v>0</v>
      </c>
      <c r="I13" s="203">
        <f>Položky!BE126</f>
        <v>0</v>
      </c>
    </row>
    <row r="14" spans="1:9" s="35" customFormat="1" ht="12.75">
      <c r="A14" s="200" t="str">
        <f>Položky!B127</f>
        <v>94</v>
      </c>
      <c r="B14" s="116" t="str">
        <f>Položky!C127</f>
        <v>Lešení a stavební výtahy</v>
      </c>
      <c r="C14" s="66"/>
      <c r="D14" s="117"/>
      <c r="E14" s="201">
        <f>Položky!BA142</f>
        <v>0</v>
      </c>
      <c r="F14" s="202">
        <f>Položky!BB142</f>
        <v>0</v>
      </c>
      <c r="G14" s="202">
        <f>Položky!BC142</f>
        <v>0</v>
      </c>
      <c r="H14" s="202">
        <f>Položky!BD142</f>
        <v>0</v>
      </c>
      <c r="I14" s="203">
        <f>Položky!BE142</f>
        <v>0</v>
      </c>
    </row>
    <row r="15" spans="1:9" s="35" customFormat="1" ht="12.75">
      <c r="A15" s="200" t="str">
        <f>Položky!B143</f>
        <v>95</v>
      </c>
      <c r="B15" s="116" t="str">
        <f>Položky!C143</f>
        <v>Dokončovací konstrukce na pozemních stavbách</v>
      </c>
      <c r="C15" s="66"/>
      <c r="D15" s="117"/>
      <c r="E15" s="201">
        <f>Položky!BA157</f>
        <v>0</v>
      </c>
      <c r="F15" s="202">
        <f>Položky!BB157</f>
        <v>0</v>
      </c>
      <c r="G15" s="202">
        <f>Položky!BC157</f>
        <v>0</v>
      </c>
      <c r="H15" s="202">
        <f>Položky!BD157</f>
        <v>0</v>
      </c>
      <c r="I15" s="203">
        <f>Položky!BE157</f>
        <v>0</v>
      </c>
    </row>
    <row r="16" spans="1:9" s="35" customFormat="1" ht="12.75">
      <c r="A16" s="200" t="str">
        <f>Položky!B158</f>
        <v>96</v>
      </c>
      <c r="B16" s="116" t="str">
        <f>Položky!C158</f>
        <v>Bourání konstrukcí</v>
      </c>
      <c r="C16" s="66"/>
      <c r="D16" s="117"/>
      <c r="E16" s="201">
        <f>Položky!BA215</f>
        <v>0</v>
      </c>
      <c r="F16" s="202">
        <f>Položky!BB215</f>
        <v>0</v>
      </c>
      <c r="G16" s="202">
        <f>Položky!BC215</f>
        <v>0</v>
      </c>
      <c r="H16" s="202">
        <f>Položky!BD215</f>
        <v>0</v>
      </c>
      <c r="I16" s="203">
        <f>Položky!BE215</f>
        <v>0</v>
      </c>
    </row>
    <row r="17" spans="1:9" s="35" customFormat="1" ht="12.75">
      <c r="A17" s="200" t="str">
        <f>Položky!B216</f>
        <v>97</v>
      </c>
      <c r="B17" s="116" t="str">
        <f>Položky!C216</f>
        <v>Prorážení otvorů</v>
      </c>
      <c r="C17" s="66"/>
      <c r="D17" s="117"/>
      <c r="E17" s="201">
        <f>Položky!BA233</f>
        <v>0</v>
      </c>
      <c r="F17" s="202">
        <f>Položky!BB233</f>
        <v>0</v>
      </c>
      <c r="G17" s="202">
        <f>Položky!BC233</f>
        <v>0</v>
      </c>
      <c r="H17" s="202">
        <f>Položky!BD233</f>
        <v>0</v>
      </c>
      <c r="I17" s="203">
        <f>Položky!BE233</f>
        <v>0</v>
      </c>
    </row>
    <row r="18" spans="1:9" s="35" customFormat="1" ht="12.75">
      <c r="A18" s="200" t="str">
        <f>Položky!B234</f>
        <v>98</v>
      </c>
      <c r="B18" s="116" t="str">
        <f>Položky!C234</f>
        <v>Demolice</v>
      </c>
      <c r="C18" s="66"/>
      <c r="D18" s="117"/>
      <c r="E18" s="201">
        <f>Položky!BA239</f>
        <v>0</v>
      </c>
      <c r="F18" s="202">
        <f>Položky!BB239</f>
        <v>0</v>
      </c>
      <c r="G18" s="202">
        <f>Položky!BC239</f>
        <v>0</v>
      </c>
      <c r="H18" s="202">
        <f>Položky!BD239</f>
        <v>0</v>
      </c>
      <c r="I18" s="203">
        <f>Položky!BE239</f>
        <v>0</v>
      </c>
    </row>
    <row r="19" spans="1:9" s="35" customFormat="1" ht="12.75">
      <c r="A19" s="200" t="str">
        <f>Položky!B240</f>
        <v>99</v>
      </c>
      <c r="B19" s="116" t="str">
        <f>Položky!C240</f>
        <v>Staveništní přesun hmot</v>
      </c>
      <c r="C19" s="66"/>
      <c r="D19" s="117"/>
      <c r="E19" s="201">
        <f>Položky!BA242</f>
        <v>0</v>
      </c>
      <c r="F19" s="202">
        <f>Položky!BB242</f>
        <v>0</v>
      </c>
      <c r="G19" s="202">
        <f>Položky!BC242</f>
        <v>0</v>
      </c>
      <c r="H19" s="202">
        <f>Položky!BD242</f>
        <v>0</v>
      </c>
      <c r="I19" s="203">
        <f>Položky!BE242</f>
        <v>0</v>
      </c>
    </row>
    <row r="20" spans="1:9" s="35" customFormat="1" ht="12.75">
      <c r="A20" s="200" t="str">
        <f>Položky!B243</f>
        <v>711</v>
      </c>
      <c r="B20" s="116" t="str">
        <f>Položky!C243</f>
        <v>Izolace proti vodě</v>
      </c>
      <c r="C20" s="66"/>
      <c r="D20" s="117"/>
      <c r="E20" s="201">
        <f>Položky!BA255</f>
        <v>0</v>
      </c>
      <c r="F20" s="202">
        <f>Položky!BB255</f>
        <v>0</v>
      </c>
      <c r="G20" s="202">
        <f>Položky!BC255</f>
        <v>0</v>
      </c>
      <c r="H20" s="202">
        <f>Položky!BD255</f>
        <v>0</v>
      </c>
      <c r="I20" s="203">
        <f>Položky!BE255</f>
        <v>0</v>
      </c>
    </row>
    <row r="21" spans="1:9" s="35" customFormat="1" ht="12.75">
      <c r="A21" s="200" t="str">
        <f>Položky!B256</f>
        <v>713</v>
      </c>
      <c r="B21" s="116" t="str">
        <f>Položky!C256</f>
        <v>Izolace tepelné</v>
      </c>
      <c r="C21" s="66"/>
      <c r="D21" s="117"/>
      <c r="E21" s="201">
        <f>Položky!BA269</f>
        <v>0</v>
      </c>
      <c r="F21" s="202">
        <f>Položky!BB269</f>
        <v>0</v>
      </c>
      <c r="G21" s="202">
        <f>Položky!BC269</f>
        <v>0</v>
      </c>
      <c r="H21" s="202">
        <f>Položky!BD269</f>
        <v>0</v>
      </c>
      <c r="I21" s="203">
        <f>Položky!BE269</f>
        <v>0</v>
      </c>
    </row>
    <row r="22" spans="1:9" s="35" customFormat="1" ht="12.75">
      <c r="A22" s="200" t="str">
        <f>Položky!B270</f>
        <v>720</v>
      </c>
      <c r="B22" s="116" t="str">
        <f>Položky!C270</f>
        <v>Zdravotechnická instalace</v>
      </c>
      <c r="C22" s="66"/>
      <c r="D22" s="117"/>
      <c r="E22" s="201">
        <f>Položky!BA274</f>
        <v>0</v>
      </c>
      <c r="F22" s="202">
        <f>Položky!BB274</f>
        <v>0</v>
      </c>
      <c r="G22" s="202">
        <f>Položky!BC274</f>
        <v>0</v>
      </c>
      <c r="H22" s="202">
        <f>Položky!BD274</f>
        <v>0</v>
      </c>
      <c r="I22" s="203">
        <f>Položky!BE274</f>
        <v>0</v>
      </c>
    </row>
    <row r="23" spans="1:9" s="35" customFormat="1" ht="12.75">
      <c r="A23" s="200" t="str">
        <f>Položky!B275</f>
        <v>730</v>
      </c>
      <c r="B23" s="116" t="str">
        <f>Položky!C275</f>
        <v>Ústřední vytápění</v>
      </c>
      <c r="C23" s="66"/>
      <c r="D23" s="117"/>
      <c r="E23" s="201">
        <f>Položky!BA278</f>
        <v>0</v>
      </c>
      <c r="F23" s="202">
        <f>Položky!BB278</f>
        <v>0</v>
      </c>
      <c r="G23" s="202">
        <f>Položky!BC278</f>
        <v>0</v>
      </c>
      <c r="H23" s="202">
        <f>Položky!BD278</f>
        <v>0</v>
      </c>
      <c r="I23" s="203">
        <f>Položky!BE278</f>
        <v>0</v>
      </c>
    </row>
    <row r="24" spans="1:9" s="35" customFormat="1" ht="12.75">
      <c r="A24" s="200" t="str">
        <f>Položky!B279</f>
        <v>762</v>
      </c>
      <c r="B24" s="116" t="str">
        <f>Položky!C279</f>
        <v>Konstrukce tesařské</v>
      </c>
      <c r="C24" s="66"/>
      <c r="D24" s="117"/>
      <c r="E24" s="201">
        <f>Položky!BA288</f>
        <v>0</v>
      </c>
      <c r="F24" s="202">
        <f>Položky!BB288</f>
        <v>0</v>
      </c>
      <c r="G24" s="202">
        <f>Položky!BC288</f>
        <v>0</v>
      </c>
      <c r="H24" s="202">
        <f>Položky!BD288</f>
        <v>0</v>
      </c>
      <c r="I24" s="203">
        <f>Položky!BE288</f>
        <v>0</v>
      </c>
    </row>
    <row r="25" spans="1:9" s="35" customFormat="1" ht="12.75">
      <c r="A25" s="200" t="str">
        <f>Položky!B289</f>
        <v>766</v>
      </c>
      <c r="B25" s="116" t="str">
        <f>Položky!C289</f>
        <v>Konstrukce truhlářské</v>
      </c>
      <c r="C25" s="66"/>
      <c r="D25" s="117"/>
      <c r="E25" s="201">
        <f>Položky!BA298</f>
        <v>0</v>
      </c>
      <c r="F25" s="202">
        <f>Položky!BB298</f>
        <v>0</v>
      </c>
      <c r="G25" s="202">
        <f>Položky!BC298</f>
        <v>0</v>
      </c>
      <c r="H25" s="202">
        <f>Položky!BD298</f>
        <v>0</v>
      </c>
      <c r="I25" s="203">
        <f>Položky!BE298</f>
        <v>0</v>
      </c>
    </row>
    <row r="26" spans="1:9" s="35" customFormat="1" ht="12.75">
      <c r="A26" s="200" t="str">
        <f>Položky!B299</f>
        <v>767</v>
      </c>
      <c r="B26" s="116" t="str">
        <f>Položky!C299</f>
        <v>Konstrukce zámečnické</v>
      </c>
      <c r="C26" s="66"/>
      <c r="D26" s="117"/>
      <c r="E26" s="201">
        <f>Položky!BA305</f>
        <v>0</v>
      </c>
      <c r="F26" s="202">
        <f>Položky!BB305</f>
        <v>0</v>
      </c>
      <c r="G26" s="202">
        <f>Položky!BC305</f>
        <v>0</v>
      </c>
      <c r="H26" s="202">
        <f>Položky!BD305</f>
        <v>0</v>
      </c>
      <c r="I26" s="203">
        <f>Položky!BE305</f>
        <v>0</v>
      </c>
    </row>
    <row r="27" spans="1:9" s="35" customFormat="1" ht="12.75">
      <c r="A27" s="200" t="str">
        <f>Položky!B306</f>
        <v>771</v>
      </c>
      <c r="B27" s="116" t="str">
        <f>Položky!C306</f>
        <v>Podlahy z dlaždic a obklady</v>
      </c>
      <c r="C27" s="66"/>
      <c r="D27" s="117"/>
      <c r="E27" s="201">
        <f>Položky!BA319</f>
        <v>0</v>
      </c>
      <c r="F27" s="202">
        <f>Položky!BB319</f>
        <v>0</v>
      </c>
      <c r="G27" s="202">
        <f>Položky!BC319</f>
        <v>0</v>
      </c>
      <c r="H27" s="202">
        <f>Položky!BD319</f>
        <v>0</v>
      </c>
      <c r="I27" s="203">
        <f>Položky!BE319</f>
        <v>0</v>
      </c>
    </row>
    <row r="28" spans="1:9" s="35" customFormat="1" ht="12.75">
      <c r="A28" s="200" t="str">
        <f>Položky!B320</f>
        <v>783</v>
      </c>
      <c r="B28" s="116" t="str">
        <f>Položky!C320</f>
        <v>Nátěry</v>
      </c>
      <c r="C28" s="66"/>
      <c r="D28" s="117"/>
      <c r="E28" s="201">
        <f>Položky!BA322</f>
        <v>0</v>
      </c>
      <c r="F28" s="202">
        <f>Položky!BB322</f>
        <v>0</v>
      </c>
      <c r="G28" s="202">
        <f>Položky!BC322</f>
        <v>0</v>
      </c>
      <c r="H28" s="202">
        <f>Položky!BD322</f>
        <v>0</v>
      </c>
      <c r="I28" s="203">
        <f>Položky!BE322</f>
        <v>0</v>
      </c>
    </row>
    <row r="29" spans="1:9" s="35" customFormat="1" ht="12.75">
      <c r="A29" s="200" t="str">
        <f>Položky!B323</f>
        <v>784</v>
      </c>
      <c r="B29" s="116" t="str">
        <f>Položky!C323</f>
        <v>Malby</v>
      </c>
      <c r="C29" s="66"/>
      <c r="D29" s="117"/>
      <c r="E29" s="201">
        <f>Položky!BA340</f>
        <v>0</v>
      </c>
      <c r="F29" s="202">
        <f>Položky!BB340</f>
        <v>0</v>
      </c>
      <c r="G29" s="202">
        <f>Položky!BC340</f>
        <v>0</v>
      </c>
      <c r="H29" s="202">
        <f>Položky!BD340</f>
        <v>0</v>
      </c>
      <c r="I29" s="203">
        <f>Položky!BE340</f>
        <v>0</v>
      </c>
    </row>
    <row r="30" spans="1:9" s="35" customFormat="1" ht="12.75">
      <c r="A30" s="200" t="str">
        <f>Položky!B341</f>
        <v>M36</v>
      </c>
      <c r="B30" s="116" t="str">
        <f>Položky!C341</f>
        <v>Montáže měřících a regulačních zařízení</v>
      </c>
      <c r="C30" s="66"/>
      <c r="D30" s="117"/>
      <c r="E30" s="201">
        <f>Položky!BA344</f>
        <v>0</v>
      </c>
      <c r="F30" s="202">
        <f>Položky!BB344</f>
        <v>0</v>
      </c>
      <c r="G30" s="202">
        <f>Položky!BC344</f>
        <v>0</v>
      </c>
      <c r="H30" s="202">
        <f>Položky!BD344</f>
        <v>0</v>
      </c>
      <c r="I30" s="203">
        <f>Položky!BE344</f>
        <v>0</v>
      </c>
    </row>
    <row r="31" spans="1:9" s="35" customFormat="1" ht="13.5" thickBot="1">
      <c r="A31" s="200" t="str">
        <f>Položky!B345</f>
        <v>D96</v>
      </c>
      <c r="B31" s="116" t="str">
        <f>Položky!C345</f>
        <v>Přesuny suti a vybouraných hmot</v>
      </c>
      <c r="C31" s="66"/>
      <c r="D31" s="117"/>
      <c r="E31" s="201">
        <f>Položky!BA354</f>
        <v>0</v>
      </c>
      <c r="F31" s="202">
        <f>Položky!BB354</f>
        <v>0</v>
      </c>
      <c r="G31" s="202">
        <f>Položky!BC354</f>
        <v>0</v>
      </c>
      <c r="H31" s="202">
        <f>Položky!BD354</f>
        <v>0</v>
      </c>
      <c r="I31" s="203">
        <f>Položky!BE354</f>
        <v>0</v>
      </c>
    </row>
    <row r="32" spans="1:9" s="124" customFormat="1" ht="13.5" thickBot="1">
      <c r="A32" s="118"/>
      <c r="B32" s="119" t="s">
        <v>59</v>
      </c>
      <c r="C32" s="119"/>
      <c r="D32" s="120"/>
      <c r="E32" s="121">
        <f>SUM(E7:E31)</f>
        <v>0</v>
      </c>
      <c r="F32" s="122">
        <f>SUM(F7:F31)</f>
        <v>0</v>
      </c>
      <c r="G32" s="122">
        <f>SUM(G7:G31)</f>
        <v>0</v>
      </c>
      <c r="H32" s="122">
        <f>SUM(H7:H31)</f>
        <v>0</v>
      </c>
      <c r="I32" s="123">
        <f>SUM(I7:I31)</f>
        <v>0</v>
      </c>
    </row>
    <row r="33" spans="1:9" ht="12.75">
      <c r="A33" s="66"/>
      <c r="B33" s="66"/>
      <c r="C33" s="66"/>
      <c r="D33" s="66"/>
      <c r="E33" s="66"/>
      <c r="F33" s="66"/>
      <c r="G33" s="66"/>
      <c r="H33" s="66"/>
      <c r="I33" s="66"/>
    </row>
    <row r="34" spans="1:57" ht="19.5" customHeight="1">
      <c r="A34" s="108" t="s">
        <v>60</v>
      </c>
      <c r="B34" s="108"/>
      <c r="C34" s="108"/>
      <c r="D34" s="108"/>
      <c r="E34" s="108"/>
      <c r="F34" s="108"/>
      <c r="G34" s="125"/>
      <c r="H34" s="108"/>
      <c r="I34" s="108"/>
      <c r="BA34" s="41"/>
      <c r="BB34" s="41"/>
      <c r="BC34" s="41"/>
      <c r="BD34" s="41"/>
      <c r="BE34" s="41"/>
    </row>
    <row r="35" spans="1:9" ht="13.5" thickBot="1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2.75">
      <c r="A36" s="71" t="s">
        <v>61</v>
      </c>
      <c r="B36" s="72"/>
      <c r="C36" s="72"/>
      <c r="D36" s="126"/>
      <c r="E36" s="127" t="s">
        <v>62</v>
      </c>
      <c r="F36" s="128" t="s">
        <v>63</v>
      </c>
      <c r="G36" s="129" t="s">
        <v>64</v>
      </c>
      <c r="H36" s="130"/>
      <c r="I36" s="131" t="s">
        <v>62</v>
      </c>
    </row>
    <row r="37" spans="1:53" ht="12.75">
      <c r="A37" s="64" t="s">
        <v>546</v>
      </c>
      <c r="B37" s="55"/>
      <c r="C37" s="55"/>
      <c r="D37" s="132"/>
      <c r="E37" s="133">
        <v>0</v>
      </c>
      <c r="F37" s="134">
        <v>0</v>
      </c>
      <c r="G37" s="135">
        <f aca="true" t="shared" si="0" ref="G37:G44">CHOOSE(BA37+1,HSV+PSV,HSV+PSV+Mont,HSV+PSV+Dodavka+Mont,HSV,PSV,Mont,Dodavka,Mont+Dodavka,0)</f>
        <v>0</v>
      </c>
      <c r="H37" s="136"/>
      <c r="I37" s="137">
        <f aca="true" t="shared" si="1" ref="I37:I44">E37+F37*G37/100</f>
        <v>0</v>
      </c>
      <c r="BA37">
        <v>2</v>
      </c>
    </row>
    <row r="38" spans="1:53" ht="12.75">
      <c r="A38" s="64" t="s">
        <v>547</v>
      </c>
      <c r="B38" s="55"/>
      <c r="C38" s="55"/>
      <c r="D38" s="132"/>
      <c r="E38" s="133">
        <v>0</v>
      </c>
      <c r="F38" s="134">
        <v>0</v>
      </c>
      <c r="G38" s="135">
        <f t="shared" si="0"/>
        <v>0</v>
      </c>
      <c r="H38" s="136"/>
      <c r="I38" s="137">
        <f t="shared" si="1"/>
        <v>0</v>
      </c>
      <c r="BA38">
        <v>2</v>
      </c>
    </row>
    <row r="39" spans="1:53" ht="12.75">
      <c r="A39" s="64" t="s">
        <v>548</v>
      </c>
      <c r="B39" s="55"/>
      <c r="C39" s="55"/>
      <c r="D39" s="132"/>
      <c r="E39" s="133">
        <v>0</v>
      </c>
      <c r="F39" s="134">
        <v>0</v>
      </c>
      <c r="G39" s="135">
        <f t="shared" si="0"/>
        <v>0</v>
      </c>
      <c r="H39" s="136"/>
      <c r="I39" s="137">
        <f t="shared" si="1"/>
        <v>0</v>
      </c>
      <c r="BA39">
        <v>2</v>
      </c>
    </row>
    <row r="40" spans="1:53" ht="12.75">
      <c r="A40" s="64" t="s">
        <v>549</v>
      </c>
      <c r="B40" s="55"/>
      <c r="C40" s="55"/>
      <c r="D40" s="132"/>
      <c r="E40" s="133">
        <v>0</v>
      </c>
      <c r="F40" s="134">
        <v>0</v>
      </c>
      <c r="G40" s="135">
        <f t="shared" si="0"/>
        <v>0</v>
      </c>
      <c r="H40" s="136"/>
      <c r="I40" s="137">
        <f t="shared" si="1"/>
        <v>0</v>
      </c>
      <c r="BA40">
        <v>2</v>
      </c>
    </row>
    <row r="41" spans="1:53" ht="12.75">
      <c r="A41" s="64" t="s">
        <v>550</v>
      </c>
      <c r="B41" s="55"/>
      <c r="C41" s="55"/>
      <c r="D41" s="132"/>
      <c r="E41" s="133">
        <v>0</v>
      </c>
      <c r="F41" s="134">
        <v>0</v>
      </c>
      <c r="G41" s="135">
        <f t="shared" si="0"/>
        <v>0</v>
      </c>
      <c r="H41" s="136"/>
      <c r="I41" s="137">
        <f t="shared" si="1"/>
        <v>0</v>
      </c>
      <c r="BA41">
        <v>2</v>
      </c>
    </row>
    <row r="42" spans="1:53" ht="12.75">
      <c r="A42" s="64" t="s">
        <v>551</v>
      </c>
      <c r="B42" s="55"/>
      <c r="C42" s="55"/>
      <c r="D42" s="132"/>
      <c r="E42" s="133">
        <v>0</v>
      </c>
      <c r="F42" s="134">
        <v>0</v>
      </c>
      <c r="G42" s="135">
        <f t="shared" si="0"/>
        <v>0</v>
      </c>
      <c r="H42" s="136"/>
      <c r="I42" s="137">
        <f t="shared" si="1"/>
        <v>0</v>
      </c>
      <c r="BA42">
        <v>2</v>
      </c>
    </row>
    <row r="43" spans="1:53" ht="12.75">
      <c r="A43" s="64" t="s">
        <v>552</v>
      </c>
      <c r="B43" s="55"/>
      <c r="C43" s="55"/>
      <c r="D43" s="132"/>
      <c r="E43" s="133">
        <v>0</v>
      </c>
      <c r="F43" s="134">
        <v>0</v>
      </c>
      <c r="G43" s="135">
        <f t="shared" si="0"/>
        <v>0</v>
      </c>
      <c r="H43" s="136"/>
      <c r="I43" s="137">
        <f t="shared" si="1"/>
        <v>0</v>
      </c>
      <c r="BA43">
        <v>2</v>
      </c>
    </row>
    <row r="44" spans="1:53" ht="12.75">
      <c r="A44" s="64" t="s">
        <v>553</v>
      </c>
      <c r="B44" s="55"/>
      <c r="C44" s="55"/>
      <c r="D44" s="132"/>
      <c r="E44" s="133">
        <v>0</v>
      </c>
      <c r="F44" s="134">
        <v>0</v>
      </c>
      <c r="G44" s="135">
        <f t="shared" si="0"/>
        <v>0</v>
      </c>
      <c r="H44" s="136"/>
      <c r="I44" s="137">
        <f t="shared" si="1"/>
        <v>0</v>
      </c>
      <c r="BA44">
        <v>2</v>
      </c>
    </row>
    <row r="45" spans="1:9" ht="13.5" thickBot="1">
      <c r="A45" s="138"/>
      <c r="B45" s="139" t="s">
        <v>65</v>
      </c>
      <c r="C45" s="140"/>
      <c r="D45" s="141"/>
      <c r="E45" s="142"/>
      <c r="F45" s="143"/>
      <c r="G45" s="143"/>
      <c r="H45" s="546">
        <f>SUM(I37:I44)</f>
        <v>0</v>
      </c>
      <c r="I45" s="547"/>
    </row>
    <row r="47" spans="2:9" ht="12.75">
      <c r="B47" s="124"/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</sheetData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27"/>
  <sheetViews>
    <sheetView showGridLines="0" showZeros="0" workbookViewId="0" topLeftCell="A314">
      <selection activeCell="F346" sqref="F346:F353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94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548" t="s">
        <v>66</v>
      </c>
      <c r="B1" s="548"/>
      <c r="C1" s="548"/>
      <c r="D1" s="548"/>
      <c r="E1" s="548"/>
      <c r="F1" s="548"/>
      <c r="G1" s="548"/>
    </row>
    <row r="2" spans="1:7" ht="14.25" customHeight="1" thickBot="1">
      <c r="A2" s="148"/>
      <c r="B2" s="149"/>
      <c r="C2" s="150"/>
      <c r="D2" s="150"/>
      <c r="E2" s="151"/>
      <c r="F2" s="150"/>
      <c r="G2" s="150"/>
    </row>
    <row r="3" spans="1:7" ht="13.5" thickTop="1">
      <c r="A3" s="539" t="s">
        <v>50</v>
      </c>
      <c r="B3" s="540"/>
      <c r="C3" s="98" t="str">
        <f>CONCATENATE(cislostavby," ",nazevstavby)</f>
        <v>RProj1735 Modernizace kotelny ZŠ Šimanovská 16, Pha 9</v>
      </c>
      <c r="D3" s="152"/>
      <c r="E3" s="153" t="s">
        <v>67</v>
      </c>
      <c r="F3" s="154" t="str">
        <f>Rekapitulace!H1</f>
        <v>01</v>
      </c>
      <c r="G3" s="155"/>
    </row>
    <row r="4" spans="1:7" ht="13.5" thickBot="1">
      <c r="A4" s="549" t="s">
        <v>52</v>
      </c>
      <c r="B4" s="542"/>
      <c r="C4" s="104" t="str">
        <f>CONCATENATE(cisloobjektu," ",nazevobjektu)</f>
        <v>01 Modernizace kotelny ZŠ Šimanovská 16, Pha 9</v>
      </c>
      <c r="D4" s="156"/>
      <c r="E4" s="550" t="str">
        <f>Rekapitulace!G2</f>
        <v>Modernizace kotelny ZŠ Šimanovská 16, Pha 9</v>
      </c>
      <c r="F4" s="551"/>
      <c r="G4" s="552"/>
    </row>
    <row r="5" spans="1:7" ht="13.5" thickTop="1">
      <c r="A5" s="157"/>
      <c r="B5" s="148"/>
      <c r="C5" s="148"/>
      <c r="D5" s="148"/>
      <c r="E5" s="158"/>
      <c r="F5" s="148"/>
      <c r="G5" s="159"/>
    </row>
    <row r="6" spans="1:7" ht="12.75">
      <c r="A6" s="160" t="s">
        <v>68</v>
      </c>
      <c r="B6" s="161" t="s">
        <v>69</v>
      </c>
      <c r="C6" s="161" t="s">
        <v>70</v>
      </c>
      <c r="D6" s="161" t="s">
        <v>71</v>
      </c>
      <c r="E6" s="162" t="s">
        <v>72</v>
      </c>
      <c r="F6" s="161" t="s">
        <v>73</v>
      </c>
      <c r="G6" s="163" t="s">
        <v>74</v>
      </c>
    </row>
    <row r="7" spans="1:15" ht="12.75">
      <c r="A7" s="164" t="s">
        <v>75</v>
      </c>
      <c r="B7" s="165" t="s">
        <v>76</v>
      </c>
      <c r="C7" s="166" t="s">
        <v>77</v>
      </c>
      <c r="D7" s="167"/>
      <c r="E7" s="168"/>
      <c r="F7" s="168"/>
      <c r="G7" s="169"/>
      <c r="H7" s="170"/>
      <c r="I7" s="170"/>
      <c r="O7" s="171">
        <v>1</v>
      </c>
    </row>
    <row r="8" spans="1:104" ht="12.75">
      <c r="A8" s="172">
        <v>1</v>
      </c>
      <c r="B8" s="173" t="s">
        <v>82</v>
      </c>
      <c r="C8" s="174" t="s">
        <v>83</v>
      </c>
      <c r="D8" s="175" t="s">
        <v>84</v>
      </c>
      <c r="E8" s="176">
        <v>1.1575</v>
      </c>
      <c r="F8" s="176"/>
      <c r="G8" s="177">
        <f>E8*F8</f>
        <v>0</v>
      </c>
      <c r="O8" s="171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1">
        <v>1</v>
      </c>
      <c r="CB8" s="171">
        <v>1</v>
      </c>
      <c r="CZ8" s="147">
        <v>0</v>
      </c>
    </row>
    <row r="9" spans="1:15" ht="12.75">
      <c r="A9" s="178"/>
      <c r="B9" s="180"/>
      <c r="C9" s="553" t="s">
        <v>85</v>
      </c>
      <c r="D9" s="554"/>
      <c r="E9" s="181">
        <v>0.8611</v>
      </c>
      <c r="F9" s="182"/>
      <c r="G9" s="183"/>
      <c r="M9" s="179" t="s">
        <v>85</v>
      </c>
      <c r="O9" s="171"/>
    </row>
    <row r="10" spans="1:15" ht="12.75">
      <c r="A10" s="178"/>
      <c r="B10" s="180"/>
      <c r="C10" s="553" t="s">
        <v>86</v>
      </c>
      <c r="D10" s="554"/>
      <c r="E10" s="181">
        <v>0.2964</v>
      </c>
      <c r="F10" s="182"/>
      <c r="G10" s="183"/>
      <c r="M10" s="179" t="s">
        <v>86</v>
      </c>
      <c r="O10" s="171"/>
    </row>
    <row r="11" spans="1:104" ht="12.75">
      <c r="A11" s="172">
        <v>2</v>
      </c>
      <c r="B11" s="173" t="s">
        <v>87</v>
      </c>
      <c r="C11" s="174" t="s">
        <v>88</v>
      </c>
      <c r="D11" s="175" t="s">
        <v>84</v>
      </c>
      <c r="E11" s="176">
        <v>1.1575</v>
      </c>
      <c r="F11" s="176"/>
      <c r="G11" s="177">
        <f>E11*F11</f>
        <v>0</v>
      </c>
      <c r="O11" s="171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1">
        <v>1</v>
      </c>
      <c r="CB11" s="171">
        <v>1</v>
      </c>
      <c r="CZ11" s="147">
        <v>0</v>
      </c>
    </row>
    <row r="12" spans="1:104" ht="12.75">
      <c r="A12" s="172">
        <v>3</v>
      </c>
      <c r="B12" s="173" t="s">
        <v>89</v>
      </c>
      <c r="C12" s="174" t="s">
        <v>90</v>
      </c>
      <c r="D12" s="175" t="s">
        <v>84</v>
      </c>
      <c r="E12" s="176">
        <v>1.1575</v>
      </c>
      <c r="F12" s="176"/>
      <c r="G12" s="177">
        <f>E12*F12</f>
        <v>0</v>
      </c>
      <c r="O12" s="171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>IF(AZ12=1,G12,0)</f>
        <v>0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A12" s="171">
        <v>1</v>
      </c>
      <c r="CB12" s="171">
        <v>1</v>
      </c>
      <c r="CZ12" s="147">
        <v>0</v>
      </c>
    </row>
    <row r="13" spans="1:104" ht="12.75">
      <c r="A13" s="172">
        <v>4</v>
      </c>
      <c r="B13" s="173" t="s">
        <v>91</v>
      </c>
      <c r="C13" s="174" t="s">
        <v>92</v>
      </c>
      <c r="D13" s="175" t="s">
        <v>84</v>
      </c>
      <c r="E13" s="176">
        <v>1.1575</v>
      </c>
      <c r="F13" s="176"/>
      <c r="G13" s="177">
        <f>E13*F13</f>
        <v>0</v>
      </c>
      <c r="O13" s="171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1">
        <v>1</v>
      </c>
      <c r="CB13" s="171">
        <v>1</v>
      </c>
      <c r="CZ13" s="147">
        <v>0</v>
      </c>
    </row>
    <row r="14" spans="1:104" ht="12.75">
      <c r="A14" s="172">
        <v>5</v>
      </c>
      <c r="B14" s="173" t="s">
        <v>93</v>
      </c>
      <c r="C14" s="174" t="s">
        <v>94</v>
      </c>
      <c r="D14" s="175" t="s">
        <v>84</v>
      </c>
      <c r="E14" s="176">
        <v>1.1575</v>
      </c>
      <c r="F14" s="176"/>
      <c r="G14" s="177">
        <f>E14*F14</f>
        <v>0</v>
      </c>
      <c r="O14" s="171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1">
        <v>1</v>
      </c>
      <c r="CB14" s="171">
        <v>1</v>
      </c>
      <c r="CZ14" s="147">
        <v>0</v>
      </c>
    </row>
    <row r="15" spans="1:104" ht="12.75">
      <c r="A15" s="172">
        <v>6</v>
      </c>
      <c r="B15" s="173" t="s">
        <v>95</v>
      </c>
      <c r="C15" s="174" t="s">
        <v>96</v>
      </c>
      <c r="D15" s="175" t="s">
        <v>84</v>
      </c>
      <c r="E15" s="176">
        <v>11.575</v>
      </c>
      <c r="F15" s="176"/>
      <c r="G15" s="177">
        <f>E15*F15</f>
        <v>0</v>
      </c>
      <c r="O15" s="171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A15" s="171">
        <v>1</v>
      </c>
      <c r="CB15" s="171">
        <v>1</v>
      </c>
      <c r="CZ15" s="147">
        <v>0</v>
      </c>
    </row>
    <row r="16" spans="1:15" ht="12.75">
      <c r="A16" s="178"/>
      <c r="B16" s="180"/>
      <c r="C16" s="553" t="s">
        <v>97</v>
      </c>
      <c r="D16" s="554"/>
      <c r="E16" s="181">
        <v>11.575</v>
      </c>
      <c r="F16" s="182"/>
      <c r="G16" s="183"/>
      <c r="M16" s="179" t="s">
        <v>97</v>
      </c>
      <c r="O16" s="171"/>
    </row>
    <row r="17" spans="1:104" ht="12.75">
      <c r="A17" s="172">
        <v>7</v>
      </c>
      <c r="B17" s="173" t="s">
        <v>98</v>
      </c>
      <c r="C17" s="174" t="s">
        <v>99</v>
      </c>
      <c r="D17" s="175" t="s">
        <v>84</v>
      </c>
      <c r="E17" s="176">
        <v>1.1575</v>
      </c>
      <c r="F17" s="176"/>
      <c r="G17" s="177">
        <f>E17*F17</f>
        <v>0</v>
      </c>
      <c r="O17" s="171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1">
        <v>1</v>
      </c>
      <c r="CB17" s="171">
        <v>1</v>
      </c>
      <c r="CZ17" s="147">
        <v>0</v>
      </c>
    </row>
    <row r="18" spans="1:104" ht="12.75">
      <c r="A18" s="172">
        <v>8</v>
      </c>
      <c r="B18" s="173" t="s">
        <v>100</v>
      </c>
      <c r="C18" s="174" t="s">
        <v>101</v>
      </c>
      <c r="D18" s="175" t="s">
        <v>84</v>
      </c>
      <c r="E18" s="176">
        <v>1.1575</v>
      </c>
      <c r="F18" s="176"/>
      <c r="G18" s="177">
        <f>E18*F18</f>
        <v>0</v>
      </c>
      <c r="O18" s="171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>IF(AZ18=1,G18,0)</f>
        <v>0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A18" s="171">
        <v>1</v>
      </c>
      <c r="CB18" s="171">
        <v>1</v>
      </c>
      <c r="CZ18" s="147">
        <v>0</v>
      </c>
    </row>
    <row r="19" spans="1:104" ht="12.75">
      <c r="A19" s="172">
        <v>9</v>
      </c>
      <c r="B19" s="173" t="s">
        <v>102</v>
      </c>
      <c r="C19" s="174" t="s">
        <v>103</v>
      </c>
      <c r="D19" s="175" t="s">
        <v>104</v>
      </c>
      <c r="E19" s="176">
        <v>200</v>
      </c>
      <c r="F19" s="176"/>
      <c r="G19" s="177">
        <f>E19*F19</f>
        <v>0</v>
      </c>
      <c r="O19" s="171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>IF(AZ19=1,G19,0)</f>
        <v>0</v>
      </c>
      <c r="BB19" s="147">
        <f>IF(AZ19=2,G19,0)</f>
        <v>0</v>
      </c>
      <c r="BC19" s="147">
        <f>IF(AZ19=3,G19,0)</f>
        <v>0</v>
      </c>
      <c r="BD19" s="147">
        <f>IF(AZ19=4,G19,0)</f>
        <v>0</v>
      </c>
      <c r="BE19" s="147">
        <f>IF(AZ19=5,G19,0)</f>
        <v>0</v>
      </c>
      <c r="CA19" s="171">
        <v>1</v>
      </c>
      <c r="CB19" s="171">
        <v>1</v>
      </c>
      <c r="CZ19" s="147">
        <v>0</v>
      </c>
    </row>
    <row r="20" spans="1:104" ht="12.75">
      <c r="A20" s="172">
        <v>10</v>
      </c>
      <c r="B20" s="173" t="s">
        <v>105</v>
      </c>
      <c r="C20" s="174" t="s">
        <v>106</v>
      </c>
      <c r="D20" s="175" t="s">
        <v>84</v>
      </c>
      <c r="E20" s="176">
        <v>1.1575</v>
      </c>
      <c r="F20" s="176"/>
      <c r="G20" s="177">
        <f>E20*F20</f>
        <v>0</v>
      </c>
      <c r="O20" s="171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1">
        <v>1</v>
      </c>
      <c r="CB20" s="171">
        <v>1</v>
      </c>
      <c r="CZ20" s="147">
        <v>0</v>
      </c>
    </row>
    <row r="21" spans="1:104" ht="12.75">
      <c r="A21" s="172">
        <v>11</v>
      </c>
      <c r="B21" s="173" t="s">
        <v>107</v>
      </c>
      <c r="C21" s="174" t="s">
        <v>108</v>
      </c>
      <c r="D21" s="175" t="s">
        <v>84</v>
      </c>
      <c r="E21" s="176">
        <v>40</v>
      </c>
      <c r="F21" s="176"/>
      <c r="G21" s="177">
        <f>E21*F21</f>
        <v>0</v>
      </c>
      <c r="O21" s="171">
        <v>2</v>
      </c>
      <c r="AA21" s="147">
        <v>2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1">
        <v>2</v>
      </c>
      <c r="CB21" s="171">
        <v>1</v>
      </c>
      <c r="CZ21" s="147">
        <v>0</v>
      </c>
    </row>
    <row r="22" spans="1:15" ht="12.75">
      <c r="A22" s="178"/>
      <c r="B22" s="180"/>
      <c r="C22" s="553" t="s">
        <v>109</v>
      </c>
      <c r="D22" s="554"/>
      <c r="E22" s="181">
        <v>0</v>
      </c>
      <c r="F22" s="182"/>
      <c r="G22" s="183"/>
      <c r="M22" s="179" t="s">
        <v>109</v>
      </c>
      <c r="O22" s="171"/>
    </row>
    <row r="23" spans="1:15" ht="12.75">
      <c r="A23" s="178"/>
      <c r="B23" s="180"/>
      <c r="C23" s="553" t="s">
        <v>110</v>
      </c>
      <c r="D23" s="554"/>
      <c r="E23" s="181">
        <v>40</v>
      </c>
      <c r="F23" s="182"/>
      <c r="G23" s="183"/>
      <c r="M23" s="179" t="s">
        <v>110</v>
      </c>
      <c r="O23" s="171"/>
    </row>
    <row r="24" spans="1:104" ht="22.5">
      <c r="A24" s="172">
        <v>12</v>
      </c>
      <c r="B24" s="173" t="s">
        <v>111</v>
      </c>
      <c r="C24" s="174" t="s">
        <v>112</v>
      </c>
      <c r="D24" s="175" t="s">
        <v>84</v>
      </c>
      <c r="E24" s="176">
        <v>40</v>
      </c>
      <c r="F24" s="176"/>
      <c r="G24" s="177">
        <f>E24*F24</f>
        <v>0</v>
      </c>
      <c r="O24" s="171">
        <v>2</v>
      </c>
      <c r="AA24" s="147">
        <v>2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A24" s="171">
        <v>2</v>
      </c>
      <c r="CB24" s="171">
        <v>1</v>
      </c>
      <c r="CZ24" s="147">
        <v>0</v>
      </c>
    </row>
    <row r="25" spans="1:15" ht="12.75">
      <c r="A25" s="178"/>
      <c r="B25" s="180"/>
      <c r="C25" s="553" t="s">
        <v>109</v>
      </c>
      <c r="D25" s="554"/>
      <c r="E25" s="181">
        <v>0</v>
      </c>
      <c r="F25" s="182"/>
      <c r="G25" s="183"/>
      <c r="M25" s="179" t="s">
        <v>109</v>
      </c>
      <c r="O25" s="171"/>
    </row>
    <row r="26" spans="1:15" ht="12.75">
      <c r="A26" s="178"/>
      <c r="B26" s="180"/>
      <c r="C26" s="553" t="s">
        <v>110</v>
      </c>
      <c r="D26" s="554"/>
      <c r="E26" s="181">
        <v>40</v>
      </c>
      <c r="F26" s="182"/>
      <c r="G26" s="183"/>
      <c r="M26" s="179" t="s">
        <v>110</v>
      </c>
      <c r="O26" s="171"/>
    </row>
    <row r="27" spans="1:104" ht="22.5">
      <c r="A27" s="172">
        <v>13</v>
      </c>
      <c r="B27" s="173" t="s">
        <v>113</v>
      </c>
      <c r="C27" s="174" t="s">
        <v>114</v>
      </c>
      <c r="D27" s="175" t="s">
        <v>84</v>
      </c>
      <c r="E27" s="176">
        <v>52.1585</v>
      </c>
      <c r="F27" s="176"/>
      <c r="G27" s="177">
        <f>E27*F27</f>
        <v>0</v>
      </c>
      <c r="O27" s="171">
        <v>2</v>
      </c>
      <c r="AA27" s="147">
        <v>2</v>
      </c>
      <c r="AB27" s="147">
        <v>1</v>
      </c>
      <c r="AC27" s="147">
        <v>1</v>
      </c>
      <c r="AZ27" s="147">
        <v>1</v>
      </c>
      <c r="BA27" s="147">
        <f>IF(AZ27=1,G27,0)</f>
        <v>0</v>
      </c>
      <c r="BB27" s="147">
        <f>IF(AZ27=2,G27,0)</f>
        <v>0</v>
      </c>
      <c r="BC27" s="147">
        <f>IF(AZ27=3,G27,0)</f>
        <v>0</v>
      </c>
      <c r="BD27" s="147">
        <f>IF(AZ27=4,G27,0)</f>
        <v>0</v>
      </c>
      <c r="BE27" s="147">
        <f>IF(AZ27=5,G27,0)</f>
        <v>0</v>
      </c>
      <c r="CA27" s="171">
        <v>2</v>
      </c>
      <c r="CB27" s="171">
        <v>1</v>
      </c>
      <c r="CZ27" s="147">
        <v>0</v>
      </c>
    </row>
    <row r="28" spans="1:15" ht="12.75">
      <c r="A28" s="178"/>
      <c r="B28" s="180"/>
      <c r="C28" s="553" t="s">
        <v>115</v>
      </c>
      <c r="D28" s="554"/>
      <c r="E28" s="181">
        <v>0</v>
      </c>
      <c r="F28" s="182"/>
      <c r="G28" s="183"/>
      <c r="M28" s="179" t="s">
        <v>115</v>
      </c>
      <c r="O28" s="171"/>
    </row>
    <row r="29" spans="1:15" ht="22.5">
      <c r="A29" s="178"/>
      <c r="B29" s="180"/>
      <c r="C29" s="553" t="s">
        <v>116</v>
      </c>
      <c r="D29" s="554"/>
      <c r="E29" s="181">
        <v>52.1585</v>
      </c>
      <c r="F29" s="182"/>
      <c r="G29" s="183"/>
      <c r="M29" s="179" t="s">
        <v>116</v>
      </c>
      <c r="O29" s="171"/>
    </row>
    <row r="30" spans="1:104" ht="12.75">
      <c r="A30" s="172">
        <v>14</v>
      </c>
      <c r="B30" s="173" t="s">
        <v>117</v>
      </c>
      <c r="C30" s="174" t="s">
        <v>118</v>
      </c>
      <c r="D30" s="175" t="s">
        <v>84</v>
      </c>
      <c r="E30" s="176">
        <v>1.248</v>
      </c>
      <c r="F30" s="176"/>
      <c r="G30" s="177">
        <f>E30*F30</f>
        <v>0</v>
      </c>
      <c r="O30" s="171">
        <v>2</v>
      </c>
      <c r="AA30" s="147">
        <v>2</v>
      </c>
      <c r="AB30" s="147">
        <v>1</v>
      </c>
      <c r="AC30" s="147">
        <v>1</v>
      </c>
      <c r="AZ30" s="147">
        <v>1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A30" s="171">
        <v>2</v>
      </c>
      <c r="CB30" s="171">
        <v>1</v>
      </c>
      <c r="CZ30" s="147">
        <v>1.67</v>
      </c>
    </row>
    <row r="31" spans="1:15" ht="12.75">
      <c r="A31" s="178"/>
      <c r="B31" s="180"/>
      <c r="C31" s="553" t="s">
        <v>119</v>
      </c>
      <c r="D31" s="554"/>
      <c r="E31" s="181">
        <v>0.744</v>
      </c>
      <c r="F31" s="182"/>
      <c r="G31" s="183"/>
      <c r="M31" s="179" t="s">
        <v>119</v>
      </c>
      <c r="O31" s="171"/>
    </row>
    <row r="32" spans="1:15" ht="12.75">
      <c r="A32" s="178"/>
      <c r="B32" s="180"/>
      <c r="C32" s="553" t="s">
        <v>120</v>
      </c>
      <c r="D32" s="554"/>
      <c r="E32" s="181">
        <v>0.504</v>
      </c>
      <c r="F32" s="182"/>
      <c r="G32" s="183"/>
      <c r="M32" s="179" t="s">
        <v>120</v>
      </c>
      <c r="O32" s="171"/>
    </row>
    <row r="33" spans="1:104" ht="12.75">
      <c r="A33" s="172">
        <v>15</v>
      </c>
      <c r="B33" s="173" t="s">
        <v>121</v>
      </c>
      <c r="C33" s="174" t="s">
        <v>122</v>
      </c>
      <c r="D33" s="175" t="s">
        <v>123</v>
      </c>
      <c r="E33" s="176">
        <v>1</v>
      </c>
      <c r="F33" s="176"/>
      <c r="G33" s="177">
        <f>E33*F33</f>
        <v>0</v>
      </c>
      <c r="O33" s="171">
        <v>2</v>
      </c>
      <c r="AA33" s="147">
        <v>12</v>
      </c>
      <c r="AB33" s="147">
        <v>0</v>
      </c>
      <c r="AC33" s="147">
        <v>147</v>
      </c>
      <c r="AZ33" s="147">
        <v>1</v>
      </c>
      <c r="BA33" s="147">
        <f>IF(AZ33=1,G33,0)</f>
        <v>0</v>
      </c>
      <c r="BB33" s="147">
        <f>IF(AZ33=2,G33,0)</f>
        <v>0</v>
      </c>
      <c r="BC33" s="147">
        <f>IF(AZ33=3,G33,0)</f>
        <v>0</v>
      </c>
      <c r="BD33" s="147">
        <f>IF(AZ33=4,G33,0)</f>
        <v>0</v>
      </c>
      <c r="BE33" s="147">
        <f>IF(AZ33=5,G33,0)</f>
        <v>0</v>
      </c>
      <c r="CA33" s="171">
        <v>12</v>
      </c>
      <c r="CB33" s="171">
        <v>0</v>
      </c>
      <c r="CZ33" s="147">
        <v>0</v>
      </c>
    </row>
    <row r="34" spans="1:104" ht="12.75">
      <c r="A34" s="172">
        <v>16</v>
      </c>
      <c r="B34" s="173" t="s">
        <v>124</v>
      </c>
      <c r="C34" s="174" t="s">
        <v>125</v>
      </c>
      <c r="D34" s="175" t="s">
        <v>123</v>
      </c>
      <c r="E34" s="176">
        <v>1</v>
      </c>
      <c r="F34" s="176"/>
      <c r="G34" s="177">
        <f>E34*F34</f>
        <v>0</v>
      </c>
      <c r="O34" s="171">
        <v>2</v>
      </c>
      <c r="AA34" s="147">
        <v>12</v>
      </c>
      <c r="AB34" s="147">
        <v>0</v>
      </c>
      <c r="AC34" s="147">
        <v>148</v>
      </c>
      <c r="AZ34" s="147">
        <v>1</v>
      </c>
      <c r="BA34" s="147">
        <f>IF(AZ34=1,G34,0)</f>
        <v>0</v>
      </c>
      <c r="BB34" s="147">
        <f>IF(AZ34=2,G34,0)</f>
        <v>0</v>
      </c>
      <c r="BC34" s="147">
        <f>IF(AZ34=3,G34,0)</f>
        <v>0</v>
      </c>
      <c r="BD34" s="147">
        <f>IF(AZ34=4,G34,0)</f>
        <v>0</v>
      </c>
      <c r="BE34" s="147">
        <f>IF(AZ34=5,G34,0)</f>
        <v>0</v>
      </c>
      <c r="CA34" s="171">
        <v>12</v>
      </c>
      <c r="CB34" s="171">
        <v>0</v>
      </c>
      <c r="CZ34" s="147">
        <v>0</v>
      </c>
    </row>
    <row r="35" spans="1:57" ht="12.75">
      <c r="A35" s="184"/>
      <c r="B35" s="185" t="s">
        <v>78</v>
      </c>
      <c r="C35" s="186" t="str">
        <f>CONCATENATE(B7," ",C7)</f>
        <v>1 Zemní práce</v>
      </c>
      <c r="D35" s="187"/>
      <c r="E35" s="188"/>
      <c r="F35" s="189"/>
      <c r="G35" s="190">
        <f>SUM(G7:G34)</f>
        <v>0</v>
      </c>
      <c r="O35" s="171">
        <v>4</v>
      </c>
      <c r="BA35" s="191">
        <f>SUM(BA7:BA34)</f>
        <v>0</v>
      </c>
      <c r="BB35" s="191">
        <f>SUM(BB7:BB34)</f>
        <v>0</v>
      </c>
      <c r="BC35" s="191">
        <f>SUM(BC7:BC34)</f>
        <v>0</v>
      </c>
      <c r="BD35" s="191">
        <f>SUM(BD7:BD34)</f>
        <v>0</v>
      </c>
      <c r="BE35" s="191">
        <f>SUM(BE7:BE34)</f>
        <v>0</v>
      </c>
    </row>
    <row r="36" spans="1:15" ht="12.75">
      <c r="A36" s="164" t="s">
        <v>75</v>
      </c>
      <c r="B36" s="165" t="s">
        <v>126</v>
      </c>
      <c r="C36" s="166" t="s">
        <v>127</v>
      </c>
      <c r="D36" s="167"/>
      <c r="E36" s="168"/>
      <c r="F36" s="168"/>
      <c r="G36" s="169"/>
      <c r="H36" s="170"/>
      <c r="I36" s="170"/>
      <c r="O36" s="171">
        <v>1</v>
      </c>
    </row>
    <row r="37" spans="1:104" ht="22.5">
      <c r="A37" s="172">
        <v>17</v>
      </c>
      <c r="B37" s="173" t="s">
        <v>128</v>
      </c>
      <c r="C37" s="174" t="s">
        <v>129</v>
      </c>
      <c r="D37" s="175" t="s">
        <v>84</v>
      </c>
      <c r="E37" s="176">
        <v>0.878</v>
      </c>
      <c r="F37" s="176"/>
      <c r="G37" s="177">
        <f>E37*F37</f>
        <v>0</v>
      </c>
      <c r="O37" s="171">
        <v>2</v>
      </c>
      <c r="AA37" s="147">
        <v>2</v>
      </c>
      <c r="AB37" s="147">
        <v>1</v>
      </c>
      <c r="AC37" s="147">
        <v>1</v>
      </c>
      <c r="AZ37" s="147">
        <v>1</v>
      </c>
      <c r="BA37" s="147">
        <f>IF(AZ37=1,G37,0)</f>
        <v>0</v>
      </c>
      <c r="BB37" s="147">
        <f>IF(AZ37=2,G37,0)</f>
        <v>0</v>
      </c>
      <c r="BC37" s="147">
        <f>IF(AZ37=3,G37,0)</f>
        <v>0</v>
      </c>
      <c r="BD37" s="147">
        <f>IF(AZ37=4,G37,0)</f>
        <v>0</v>
      </c>
      <c r="BE37" s="147">
        <f>IF(AZ37=5,G37,0)</f>
        <v>0</v>
      </c>
      <c r="CA37" s="171">
        <v>2</v>
      </c>
      <c r="CB37" s="171">
        <v>1</v>
      </c>
      <c r="CZ37" s="147">
        <v>3.62335</v>
      </c>
    </row>
    <row r="38" spans="1:15" ht="12.75">
      <c r="A38" s="178"/>
      <c r="B38" s="180"/>
      <c r="C38" s="553" t="s">
        <v>130</v>
      </c>
      <c r="D38" s="554"/>
      <c r="E38" s="181">
        <v>0.878</v>
      </c>
      <c r="F38" s="182"/>
      <c r="G38" s="183"/>
      <c r="M38" s="179" t="s">
        <v>130</v>
      </c>
      <c r="O38" s="171"/>
    </row>
    <row r="39" spans="1:57" ht="12.75">
      <c r="A39" s="184"/>
      <c r="B39" s="185" t="s">
        <v>78</v>
      </c>
      <c r="C39" s="186" t="str">
        <f>CONCATENATE(B36," ",C36)</f>
        <v>2 Základy a zvláštní zakládání</v>
      </c>
      <c r="D39" s="187"/>
      <c r="E39" s="188"/>
      <c r="F39" s="189"/>
      <c r="G39" s="190">
        <f>SUM(G36:G38)</f>
        <v>0</v>
      </c>
      <c r="O39" s="171">
        <v>4</v>
      </c>
      <c r="BA39" s="191">
        <f>SUM(BA36:BA38)</f>
        <v>0</v>
      </c>
      <c r="BB39" s="191">
        <f>SUM(BB36:BB38)</f>
        <v>0</v>
      </c>
      <c r="BC39" s="191">
        <f>SUM(BC36:BC38)</f>
        <v>0</v>
      </c>
      <c r="BD39" s="191">
        <f>SUM(BD36:BD38)</f>
        <v>0</v>
      </c>
      <c r="BE39" s="191">
        <f>SUM(BE36:BE38)</f>
        <v>0</v>
      </c>
    </row>
    <row r="40" spans="1:15" ht="12.75">
      <c r="A40" s="164" t="s">
        <v>75</v>
      </c>
      <c r="B40" s="165" t="s">
        <v>131</v>
      </c>
      <c r="C40" s="166" t="s">
        <v>132</v>
      </c>
      <c r="D40" s="167"/>
      <c r="E40" s="168"/>
      <c r="F40" s="168"/>
      <c r="G40" s="169"/>
      <c r="H40" s="170"/>
      <c r="I40" s="170"/>
      <c r="O40" s="171">
        <v>1</v>
      </c>
    </row>
    <row r="41" spans="1:104" ht="12.75">
      <c r="A41" s="172">
        <v>18</v>
      </c>
      <c r="B41" s="173" t="s">
        <v>133</v>
      </c>
      <c r="C41" s="174" t="s">
        <v>134</v>
      </c>
      <c r="D41" s="175" t="s">
        <v>84</v>
      </c>
      <c r="E41" s="176">
        <v>1.309</v>
      </c>
      <c r="F41" s="176"/>
      <c r="G41" s="177">
        <f>E41*F41</f>
        <v>0</v>
      </c>
      <c r="O41" s="171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>IF(AZ41=1,G41,0)</f>
        <v>0</v>
      </c>
      <c r="BB41" s="147">
        <f>IF(AZ41=2,G41,0)</f>
        <v>0</v>
      </c>
      <c r="BC41" s="147">
        <f>IF(AZ41=3,G41,0)</f>
        <v>0</v>
      </c>
      <c r="BD41" s="147">
        <f>IF(AZ41=4,G41,0)</f>
        <v>0</v>
      </c>
      <c r="BE41" s="147">
        <f>IF(AZ41=5,G41,0)</f>
        <v>0</v>
      </c>
      <c r="CA41" s="171">
        <v>1</v>
      </c>
      <c r="CB41" s="171">
        <v>1</v>
      </c>
      <c r="CZ41" s="147">
        <v>1.95224</v>
      </c>
    </row>
    <row r="42" spans="1:15" ht="12.75">
      <c r="A42" s="178"/>
      <c r="B42" s="180"/>
      <c r="C42" s="553" t="s">
        <v>135</v>
      </c>
      <c r="D42" s="554"/>
      <c r="E42" s="181">
        <v>0.189</v>
      </c>
      <c r="F42" s="182"/>
      <c r="G42" s="183"/>
      <c r="M42" s="179" t="s">
        <v>135</v>
      </c>
      <c r="O42" s="171"/>
    </row>
    <row r="43" spans="1:15" ht="12.75">
      <c r="A43" s="178"/>
      <c r="B43" s="180"/>
      <c r="C43" s="553" t="s">
        <v>136</v>
      </c>
      <c r="D43" s="554"/>
      <c r="E43" s="181">
        <v>0</v>
      </c>
      <c r="F43" s="182"/>
      <c r="G43" s="183"/>
      <c r="M43" s="179" t="s">
        <v>136</v>
      </c>
      <c r="O43" s="171"/>
    </row>
    <row r="44" spans="1:15" ht="12.75">
      <c r="A44" s="178"/>
      <c r="B44" s="180"/>
      <c r="C44" s="553" t="s">
        <v>137</v>
      </c>
      <c r="D44" s="554"/>
      <c r="E44" s="181">
        <v>1</v>
      </c>
      <c r="F44" s="182"/>
      <c r="G44" s="183"/>
      <c r="M44" s="179" t="s">
        <v>137</v>
      </c>
      <c r="O44" s="171"/>
    </row>
    <row r="45" spans="1:15" ht="12.75">
      <c r="A45" s="178"/>
      <c r="B45" s="180"/>
      <c r="C45" s="553" t="s">
        <v>138</v>
      </c>
      <c r="D45" s="554"/>
      <c r="E45" s="181">
        <v>0.12</v>
      </c>
      <c r="F45" s="182"/>
      <c r="G45" s="183"/>
      <c r="M45" s="179" t="s">
        <v>138</v>
      </c>
      <c r="O45" s="171"/>
    </row>
    <row r="46" spans="1:104" ht="12.75">
      <c r="A46" s="172">
        <v>19</v>
      </c>
      <c r="B46" s="173" t="s">
        <v>139</v>
      </c>
      <c r="C46" s="174" t="s">
        <v>140</v>
      </c>
      <c r="D46" s="175" t="s">
        <v>84</v>
      </c>
      <c r="E46" s="176">
        <v>1.5285</v>
      </c>
      <c r="F46" s="176"/>
      <c r="G46" s="177">
        <f>E46*F46</f>
        <v>0</v>
      </c>
      <c r="O46" s="171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A46" s="171">
        <v>1</v>
      </c>
      <c r="CB46" s="171">
        <v>1</v>
      </c>
      <c r="CZ46" s="147">
        <v>1.95224</v>
      </c>
    </row>
    <row r="47" spans="1:15" ht="12.75">
      <c r="A47" s="178"/>
      <c r="B47" s="180"/>
      <c r="C47" s="553" t="s">
        <v>141</v>
      </c>
      <c r="D47" s="554"/>
      <c r="E47" s="181">
        <v>0.9135</v>
      </c>
      <c r="F47" s="182"/>
      <c r="G47" s="183"/>
      <c r="M47" s="179" t="s">
        <v>141</v>
      </c>
      <c r="O47" s="171"/>
    </row>
    <row r="48" spans="1:15" ht="12.75">
      <c r="A48" s="178"/>
      <c r="B48" s="180"/>
      <c r="C48" s="553" t="s">
        <v>142</v>
      </c>
      <c r="D48" s="554"/>
      <c r="E48" s="181">
        <v>0.615</v>
      </c>
      <c r="F48" s="182"/>
      <c r="G48" s="183"/>
      <c r="M48" s="179" t="s">
        <v>142</v>
      </c>
      <c r="O48" s="171"/>
    </row>
    <row r="49" spans="1:104" ht="22.5">
      <c r="A49" s="172">
        <v>20</v>
      </c>
      <c r="B49" s="173" t="s">
        <v>143</v>
      </c>
      <c r="C49" s="174" t="s">
        <v>144</v>
      </c>
      <c r="D49" s="175" t="s">
        <v>84</v>
      </c>
      <c r="E49" s="176">
        <v>0.513</v>
      </c>
      <c r="F49" s="176"/>
      <c r="G49" s="177">
        <f>E49*F49</f>
        <v>0</v>
      </c>
      <c r="O49" s="171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1">
        <v>1</v>
      </c>
      <c r="CB49" s="171">
        <v>1</v>
      </c>
      <c r="CZ49" s="147">
        <v>1.86253</v>
      </c>
    </row>
    <row r="50" spans="1:15" ht="12.75">
      <c r="A50" s="178"/>
      <c r="B50" s="180"/>
      <c r="C50" s="553" t="s">
        <v>145</v>
      </c>
      <c r="D50" s="554"/>
      <c r="E50" s="181">
        <v>0.513</v>
      </c>
      <c r="F50" s="182"/>
      <c r="G50" s="183"/>
      <c r="M50" s="179" t="s">
        <v>145</v>
      </c>
      <c r="O50" s="171"/>
    </row>
    <row r="51" spans="1:104" ht="12.75">
      <c r="A51" s="172">
        <v>21</v>
      </c>
      <c r="B51" s="173" t="s">
        <v>146</v>
      </c>
      <c r="C51" s="174" t="s">
        <v>147</v>
      </c>
      <c r="D51" s="175" t="s">
        <v>104</v>
      </c>
      <c r="E51" s="176">
        <v>9.752</v>
      </c>
      <c r="F51" s="176"/>
      <c r="G51" s="177">
        <f>E51*F51</f>
        <v>0</v>
      </c>
      <c r="O51" s="171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>IF(AZ51=1,G51,0)</f>
        <v>0</v>
      </c>
      <c r="BB51" s="147">
        <f>IF(AZ51=2,G51,0)</f>
        <v>0</v>
      </c>
      <c r="BC51" s="147">
        <f>IF(AZ51=3,G51,0)</f>
        <v>0</v>
      </c>
      <c r="BD51" s="147">
        <f>IF(AZ51=4,G51,0)</f>
        <v>0</v>
      </c>
      <c r="BE51" s="147">
        <f>IF(AZ51=5,G51,0)</f>
        <v>0</v>
      </c>
      <c r="CA51" s="171">
        <v>1</v>
      </c>
      <c r="CB51" s="171">
        <v>1</v>
      </c>
      <c r="CZ51" s="147">
        <v>0.19627</v>
      </c>
    </row>
    <row r="52" spans="1:15" ht="12.75">
      <c r="A52" s="178"/>
      <c r="B52" s="180"/>
      <c r="C52" s="553" t="s">
        <v>148</v>
      </c>
      <c r="D52" s="554"/>
      <c r="E52" s="181">
        <v>9.752</v>
      </c>
      <c r="F52" s="182"/>
      <c r="G52" s="183"/>
      <c r="M52" s="179" t="s">
        <v>148</v>
      </c>
      <c r="O52" s="171"/>
    </row>
    <row r="53" spans="1:104" ht="12.75">
      <c r="A53" s="172">
        <v>22</v>
      </c>
      <c r="B53" s="173" t="s">
        <v>149</v>
      </c>
      <c r="C53" s="174" t="s">
        <v>150</v>
      </c>
      <c r="D53" s="175" t="s">
        <v>84</v>
      </c>
      <c r="E53" s="176">
        <v>0.0435</v>
      </c>
      <c r="F53" s="176"/>
      <c r="G53" s="177">
        <f>E53*F53</f>
        <v>0</v>
      </c>
      <c r="O53" s="171">
        <v>2</v>
      </c>
      <c r="AA53" s="147">
        <v>1</v>
      </c>
      <c r="AB53" s="147">
        <v>1</v>
      </c>
      <c r="AC53" s="147">
        <v>1</v>
      </c>
      <c r="AZ53" s="147">
        <v>1</v>
      </c>
      <c r="BA53" s="147">
        <f>IF(AZ53=1,G53,0)</f>
        <v>0</v>
      </c>
      <c r="BB53" s="147">
        <f>IF(AZ53=2,G53,0)</f>
        <v>0</v>
      </c>
      <c r="BC53" s="147">
        <f>IF(AZ53=3,G53,0)</f>
        <v>0</v>
      </c>
      <c r="BD53" s="147">
        <f>IF(AZ53=4,G53,0)</f>
        <v>0</v>
      </c>
      <c r="BE53" s="147">
        <f>IF(AZ53=5,G53,0)</f>
        <v>0</v>
      </c>
      <c r="CA53" s="171">
        <v>1</v>
      </c>
      <c r="CB53" s="171">
        <v>1</v>
      </c>
      <c r="CZ53" s="147">
        <v>1.9332</v>
      </c>
    </row>
    <row r="54" spans="1:15" ht="12.75">
      <c r="A54" s="178"/>
      <c r="B54" s="180"/>
      <c r="C54" s="553" t="s">
        <v>151</v>
      </c>
      <c r="D54" s="554"/>
      <c r="E54" s="181">
        <v>0.0435</v>
      </c>
      <c r="F54" s="182"/>
      <c r="G54" s="183"/>
      <c r="M54" s="179" t="s">
        <v>151</v>
      </c>
      <c r="O54" s="171"/>
    </row>
    <row r="55" spans="1:104" ht="12.75">
      <c r="A55" s="172">
        <v>23</v>
      </c>
      <c r="B55" s="173" t="s">
        <v>152</v>
      </c>
      <c r="C55" s="174" t="s">
        <v>153</v>
      </c>
      <c r="D55" s="175" t="s">
        <v>123</v>
      </c>
      <c r="E55" s="176">
        <v>16</v>
      </c>
      <c r="F55" s="176"/>
      <c r="G55" s="177">
        <f>E55*F55</f>
        <v>0</v>
      </c>
      <c r="O55" s="171">
        <v>2</v>
      </c>
      <c r="AA55" s="147">
        <v>1</v>
      </c>
      <c r="AB55" s="147">
        <v>0</v>
      </c>
      <c r="AC55" s="147">
        <v>0</v>
      </c>
      <c r="AZ55" s="147">
        <v>1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A55" s="171">
        <v>1</v>
      </c>
      <c r="CB55" s="171">
        <v>0</v>
      </c>
      <c r="CZ55" s="147">
        <v>0.0063</v>
      </c>
    </row>
    <row r="56" spans="1:104" ht="12.75">
      <c r="A56" s="172">
        <v>24</v>
      </c>
      <c r="B56" s="173" t="s">
        <v>154</v>
      </c>
      <c r="C56" s="174" t="s">
        <v>155</v>
      </c>
      <c r="D56" s="175" t="s">
        <v>156</v>
      </c>
      <c r="E56" s="176">
        <v>0.0242</v>
      </c>
      <c r="F56" s="176"/>
      <c r="G56" s="177">
        <f>E56*F56</f>
        <v>0</v>
      </c>
      <c r="O56" s="171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A56" s="171">
        <v>1</v>
      </c>
      <c r="CB56" s="171">
        <v>1</v>
      </c>
      <c r="CZ56" s="147">
        <v>0.01954</v>
      </c>
    </row>
    <row r="57" spans="1:15" ht="12.75">
      <c r="A57" s="178"/>
      <c r="B57" s="180"/>
      <c r="C57" s="553" t="s">
        <v>157</v>
      </c>
      <c r="D57" s="554"/>
      <c r="E57" s="181">
        <v>0.0242</v>
      </c>
      <c r="F57" s="182"/>
      <c r="G57" s="183"/>
      <c r="M57" s="179" t="s">
        <v>157</v>
      </c>
      <c r="O57" s="171"/>
    </row>
    <row r="58" spans="1:104" ht="22.5">
      <c r="A58" s="172">
        <v>25</v>
      </c>
      <c r="B58" s="173" t="s">
        <v>158</v>
      </c>
      <c r="C58" s="174" t="s">
        <v>159</v>
      </c>
      <c r="D58" s="175" t="s">
        <v>104</v>
      </c>
      <c r="E58" s="176">
        <v>24.74</v>
      </c>
      <c r="F58" s="176"/>
      <c r="G58" s="177">
        <f>E58*F58</f>
        <v>0</v>
      </c>
      <c r="O58" s="171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>IF(AZ58=1,G58,0)</f>
        <v>0</v>
      </c>
      <c r="BB58" s="147">
        <f>IF(AZ58=2,G58,0)</f>
        <v>0</v>
      </c>
      <c r="BC58" s="147">
        <f>IF(AZ58=3,G58,0)</f>
        <v>0</v>
      </c>
      <c r="BD58" s="147">
        <f>IF(AZ58=4,G58,0)</f>
        <v>0</v>
      </c>
      <c r="BE58" s="147">
        <f>IF(AZ58=5,G58,0)</f>
        <v>0</v>
      </c>
      <c r="CA58" s="171">
        <v>1</v>
      </c>
      <c r="CB58" s="171">
        <v>1</v>
      </c>
      <c r="CZ58" s="147">
        <v>0.01852</v>
      </c>
    </row>
    <row r="59" spans="1:104" ht="22.5">
      <c r="A59" s="172">
        <v>26</v>
      </c>
      <c r="B59" s="173" t="s">
        <v>160</v>
      </c>
      <c r="C59" s="174" t="s">
        <v>161</v>
      </c>
      <c r="D59" s="175" t="s">
        <v>104</v>
      </c>
      <c r="E59" s="176">
        <v>24.74</v>
      </c>
      <c r="F59" s="176"/>
      <c r="G59" s="177">
        <f>E59*F59</f>
        <v>0</v>
      </c>
      <c r="O59" s="171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A59" s="171">
        <v>1</v>
      </c>
      <c r="CB59" s="171">
        <v>1</v>
      </c>
      <c r="CZ59" s="147">
        <v>0.00181</v>
      </c>
    </row>
    <row r="60" spans="1:104" ht="12.75">
      <c r="A60" s="172">
        <v>27</v>
      </c>
      <c r="B60" s="173" t="s">
        <v>162</v>
      </c>
      <c r="C60" s="174" t="s">
        <v>163</v>
      </c>
      <c r="D60" s="175" t="s">
        <v>104</v>
      </c>
      <c r="E60" s="176">
        <v>0.29</v>
      </c>
      <c r="F60" s="176"/>
      <c r="G60" s="177">
        <f>E60*F60</f>
        <v>0</v>
      </c>
      <c r="O60" s="171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A60" s="171">
        <v>1</v>
      </c>
      <c r="CB60" s="171">
        <v>1</v>
      </c>
      <c r="CZ60" s="147">
        <v>0.18324</v>
      </c>
    </row>
    <row r="61" spans="1:15" ht="12.75">
      <c r="A61" s="178"/>
      <c r="B61" s="180"/>
      <c r="C61" s="553" t="s">
        <v>164</v>
      </c>
      <c r="D61" s="554"/>
      <c r="E61" s="181">
        <v>0.29</v>
      </c>
      <c r="F61" s="182"/>
      <c r="G61" s="183"/>
      <c r="M61" s="179" t="s">
        <v>164</v>
      </c>
      <c r="O61" s="171"/>
    </row>
    <row r="62" spans="1:104" ht="12.75">
      <c r="A62" s="172">
        <v>28</v>
      </c>
      <c r="B62" s="173" t="s">
        <v>165</v>
      </c>
      <c r="C62" s="174" t="s">
        <v>166</v>
      </c>
      <c r="D62" s="175" t="s">
        <v>104</v>
      </c>
      <c r="E62" s="176">
        <v>3.7664</v>
      </c>
      <c r="F62" s="176"/>
      <c r="G62" s="177">
        <f>E62*F62</f>
        <v>0</v>
      </c>
      <c r="O62" s="171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A62" s="171">
        <v>1</v>
      </c>
      <c r="CB62" s="171">
        <v>1</v>
      </c>
      <c r="CZ62" s="147">
        <v>0.31082</v>
      </c>
    </row>
    <row r="63" spans="1:15" ht="12.75">
      <c r="A63" s="178"/>
      <c r="B63" s="180"/>
      <c r="C63" s="553" t="s">
        <v>167</v>
      </c>
      <c r="D63" s="554"/>
      <c r="E63" s="181">
        <v>2.0564</v>
      </c>
      <c r="F63" s="182"/>
      <c r="G63" s="183"/>
      <c r="M63" s="179" t="s">
        <v>167</v>
      </c>
      <c r="O63" s="171"/>
    </row>
    <row r="64" spans="1:15" ht="12.75">
      <c r="A64" s="178"/>
      <c r="B64" s="180"/>
      <c r="C64" s="553" t="s">
        <v>168</v>
      </c>
      <c r="D64" s="554"/>
      <c r="E64" s="181">
        <v>1.71</v>
      </c>
      <c r="F64" s="182"/>
      <c r="G64" s="183"/>
      <c r="M64" s="179" t="s">
        <v>168</v>
      </c>
      <c r="O64" s="171"/>
    </row>
    <row r="65" spans="1:104" ht="12.75">
      <c r="A65" s="172">
        <v>29</v>
      </c>
      <c r="B65" s="173" t="s">
        <v>169</v>
      </c>
      <c r="C65" s="174" t="s">
        <v>170</v>
      </c>
      <c r="D65" s="175" t="s">
        <v>104</v>
      </c>
      <c r="E65" s="176">
        <v>2.0564</v>
      </c>
      <c r="F65" s="176"/>
      <c r="G65" s="177">
        <f>E65*F65</f>
        <v>0</v>
      </c>
      <c r="O65" s="171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>IF(AZ65=1,G65,0)</f>
        <v>0</v>
      </c>
      <c r="BB65" s="147">
        <f>IF(AZ65=2,G65,0)</f>
        <v>0</v>
      </c>
      <c r="BC65" s="147">
        <f>IF(AZ65=3,G65,0)</f>
        <v>0</v>
      </c>
      <c r="BD65" s="147">
        <f>IF(AZ65=4,G65,0)</f>
        <v>0</v>
      </c>
      <c r="BE65" s="147">
        <f>IF(AZ65=5,G65,0)</f>
        <v>0</v>
      </c>
      <c r="CA65" s="171">
        <v>1</v>
      </c>
      <c r="CB65" s="171">
        <v>1</v>
      </c>
      <c r="CZ65" s="147">
        <v>0.0585</v>
      </c>
    </row>
    <row r="66" spans="1:104" ht="12.75">
      <c r="A66" s="172">
        <v>30</v>
      </c>
      <c r="B66" s="173" t="s">
        <v>171</v>
      </c>
      <c r="C66" s="174" t="s">
        <v>172</v>
      </c>
      <c r="D66" s="175" t="s">
        <v>173</v>
      </c>
      <c r="E66" s="176">
        <v>10.01</v>
      </c>
      <c r="F66" s="176"/>
      <c r="G66" s="177">
        <f>E66*F66</f>
        <v>0</v>
      </c>
      <c r="O66" s="171">
        <v>2</v>
      </c>
      <c r="AA66" s="147">
        <v>12</v>
      </c>
      <c r="AB66" s="147">
        <v>0</v>
      </c>
      <c r="AC66" s="147">
        <v>59</v>
      </c>
      <c r="AZ66" s="147">
        <v>1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A66" s="171">
        <v>12</v>
      </c>
      <c r="CB66" s="171">
        <v>0</v>
      </c>
      <c r="CZ66" s="147">
        <v>0</v>
      </c>
    </row>
    <row r="67" spans="1:15" ht="12.75">
      <c r="A67" s="178"/>
      <c r="B67" s="180"/>
      <c r="C67" s="553" t="s">
        <v>174</v>
      </c>
      <c r="D67" s="554"/>
      <c r="E67" s="181">
        <v>10.01</v>
      </c>
      <c r="F67" s="182"/>
      <c r="G67" s="183"/>
      <c r="M67" s="179" t="s">
        <v>174</v>
      </c>
      <c r="O67" s="171"/>
    </row>
    <row r="68" spans="1:104" ht="12.75">
      <c r="A68" s="172">
        <v>31</v>
      </c>
      <c r="B68" s="173" t="s">
        <v>175</v>
      </c>
      <c r="C68" s="174" t="s">
        <v>176</v>
      </c>
      <c r="D68" s="175" t="s">
        <v>156</v>
      </c>
      <c r="E68" s="176">
        <v>0.0261</v>
      </c>
      <c r="F68" s="176"/>
      <c r="G68" s="177">
        <f>E68*F68</f>
        <v>0</v>
      </c>
      <c r="O68" s="171">
        <v>2</v>
      </c>
      <c r="AA68" s="147">
        <v>3</v>
      </c>
      <c r="AB68" s="147">
        <v>1</v>
      </c>
      <c r="AC68" s="147">
        <v>13380615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1">
        <v>3</v>
      </c>
      <c r="CB68" s="171">
        <v>1</v>
      </c>
      <c r="CZ68" s="147">
        <v>1</v>
      </c>
    </row>
    <row r="69" spans="1:15" ht="12.75">
      <c r="A69" s="178"/>
      <c r="B69" s="180"/>
      <c r="C69" s="553" t="s">
        <v>177</v>
      </c>
      <c r="D69" s="554"/>
      <c r="E69" s="181">
        <v>0.0261</v>
      </c>
      <c r="F69" s="182"/>
      <c r="G69" s="183"/>
      <c r="M69" s="179" t="s">
        <v>177</v>
      </c>
      <c r="O69" s="171"/>
    </row>
    <row r="70" spans="1:57" ht="12.75">
      <c r="A70" s="184"/>
      <c r="B70" s="185" t="s">
        <v>78</v>
      </c>
      <c r="C70" s="186" t="str">
        <f>CONCATENATE(B40," ",C40)</f>
        <v>3 Svislé a kompletní konstrukce</v>
      </c>
      <c r="D70" s="187"/>
      <c r="E70" s="188"/>
      <c r="F70" s="189"/>
      <c r="G70" s="190">
        <f>SUM(G40:G69)</f>
        <v>0</v>
      </c>
      <c r="O70" s="171">
        <v>4</v>
      </c>
      <c r="BA70" s="191">
        <f>SUM(BA40:BA69)</f>
        <v>0</v>
      </c>
      <c r="BB70" s="191">
        <f>SUM(BB40:BB69)</f>
        <v>0</v>
      </c>
      <c r="BC70" s="191">
        <f>SUM(BC40:BC69)</f>
        <v>0</v>
      </c>
      <c r="BD70" s="191">
        <f>SUM(BD40:BD69)</f>
        <v>0</v>
      </c>
      <c r="BE70" s="191">
        <f>SUM(BE40:BE69)</f>
        <v>0</v>
      </c>
    </row>
    <row r="71" spans="1:15" ht="12.75">
      <c r="A71" s="164" t="s">
        <v>75</v>
      </c>
      <c r="B71" s="165" t="s">
        <v>178</v>
      </c>
      <c r="C71" s="166" t="s">
        <v>179</v>
      </c>
      <c r="D71" s="167"/>
      <c r="E71" s="168"/>
      <c r="F71" s="168"/>
      <c r="G71" s="169"/>
      <c r="H71" s="170"/>
      <c r="I71" s="170"/>
      <c r="O71" s="171">
        <v>1</v>
      </c>
    </row>
    <row r="72" spans="1:104" ht="12.75">
      <c r="A72" s="172">
        <v>32</v>
      </c>
      <c r="B72" s="173" t="s">
        <v>180</v>
      </c>
      <c r="C72" s="174" t="s">
        <v>181</v>
      </c>
      <c r="D72" s="175" t="s">
        <v>123</v>
      </c>
      <c r="E72" s="176">
        <v>12</v>
      </c>
      <c r="F72" s="176"/>
      <c r="G72" s="177">
        <f>E72*F72</f>
        <v>0</v>
      </c>
      <c r="O72" s="171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1">
        <v>1</v>
      </c>
      <c r="CB72" s="171">
        <v>1</v>
      </c>
      <c r="CZ72" s="147">
        <v>0.00238</v>
      </c>
    </row>
    <row r="73" spans="1:15" ht="12.75">
      <c r="A73" s="178"/>
      <c r="B73" s="180"/>
      <c r="C73" s="553" t="s">
        <v>182</v>
      </c>
      <c r="D73" s="554"/>
      <c r="E73" s="181">
        <v>0</v>
      </c>
      <c r="F73" s="182"/>
      <c r="G73" s="183"/>
      <c r="M73" s="179" t="s">
        <v>182</v>
      </c>
      <c r="O73" s="171"/>
    </row>
    <row r="74" spans="1:15" ht="12.75">
      <c r="A74" s="178"/>
      <c r="B74" s="180"/>
      <c r="C74" s="553" t="s">
        <v>183</v>
      </c>
      <c r="D74" s="554"/>
      <c r="E74" s="181">
        <v>12</v>
      </c>
      <c r="F74" s="182"/>
      <c r="G74" s="183"/>
      <c r="M74" s="179" t="s">
        <v>183</v>
      </c>
      <c r="O74" s="171"/>
    </row>
    <row r="75" spans="1:104" ht="12.75">
      <c r="A75" s="172">
        <v>33</v>
      </c>
      <c r="B75" s="173" t="s">
        <v>184</v>
      </c>
      <c r="C75" s="174" t="s">
        <v>185</v>
      </c>
      <c r="D75" s="175" t="s">
        <v>84</v>
      </c>
      <c r="E75" s="176">
        <v>0.4661</v>
      </c>
      <c r="F75" s="176"/>
      <c r="G75" s="177">
        <f>E75*F75</f>
        <v>0</v>
      </c>
      <c r="O75" s="171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1">
        <v>1</v>
      </c>
      <c r="CB75" s="171">
        <v>1</v>
      </c>
      <c r="CZ75" s="147">
        <v>2.52514</v>
      </c>
    </row>
    <row r="76" spans="1:15" ht="12.75">
      <c r="A76" s="178"/>
      <c r="B76" s="180"/>
      <c r="C76" s="553" t="s">
        <v>186</v>
      </c>
      <c r="D76" s="554"/>
      <c r="E76" s="181">
        <v>0.4661</v>
      </c>
      <c r="F76" s="182"/>
      <c r="G76" s="183"/>
      <c r="M76" s="179" t="s">
        <v>186</v>
      </c>
      <c r="O76" s="171"/>
    </row>
    <row r="77" spans="1:104" ht="12.75">
      <c r="A77" s="172">
        <v>34</v>
      </c>
      <c r="B77" s="173" t="s">
        <v>187</v>
      </c>
      <c r="C77" s="174" t="s">
        <v>188</v>
      </c>
      <c r="D77" s="175" t="s">
        <v>104</v>
      </c>
      <c r="E77" s="176">
        <v>3.3876</v>
      </c>
      <c r="F77" s="176"/>
      <c r="G77" s="177">
        <f>E77*F77</f>
        <v>0</v>
      </c>
      <c r="O77" s="171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A77" s="171">
        <v>1</v>
      </c>
      <c r="CB77" s="171">
        <v>1</v>
      </c>
      <c r="CZ77" s="147">
        <v>0.04678</v>
      </c>
    </row>
    <row r="78" spans="1:15" ht="12.75">
      <c r="A78" s="178"/>
      <c r="B78" s="180"/>
      <c r="C78" s="553" t="s">
        <v>189</v>
      </c>
      <c r="D78" s="554"/>
      <c r="E78" s="181">
        <v>3.3876</v>
      </c>
      <c r="F78" s="182"/>
      <c r="G78" s="183"/>
      <c r="M78" s="179" t="s">
        <v>189</v>
      </c>
      <c r="O78" s="171"/>
    </row>
    <row r="79" spans="1:104" ht="12.75">
      <c r="A79" s="172">
        <v>35</v>
      </c>
      <c r="B79" s="173" t="s">
        <v>190</v>
      </c>
      <c r="C79" s="174" t="s">
        <v>191</v>
      </c>
      <c r="D79" s="175" t="s">
        <v>104</v>
      </c>
      <c r="E79" s="176">
        <v>3.3876</v>
      </c>
      <c r="F79" s="176"/>
      <c r="G79" s="177">
        <f>E79*F79</f>
        <v>0</v>
      </c>
      <c r="O79" s="171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A79" s="171">
        <v>1</v>
      </c>
      <c r="CB79" s="171">
        <v>1</v>
      </c>
      <c r="CZ79" s="147">
        <v>0</v>
      </c>
    </row>
    <row r="80" spans="1:104" ht="12.75">
      <c r="A80" s="172">
        <v>36</v>
      </c>
      <c r="B80" s="173" t="s">
        <v>192</v>
      </c>
      <c r="C80" s="174" t="s">
        <v>193</v>
      </c>
      <c r="D80" s="175" t="s">
        <v>104</v>
      </c>
      <c r="E80" s="176">
        <v>2.922</v>
      </c>
      <c r="F80" s="176"/>
      <c r="G80" s="177">
        <f>E80*F80</f>
        <v>0</v>
      </c>
      <c r="O80" s="171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1">
        <v>1</v>
      </c>
      <c r="CB80" s="171">
        <v>1</v>
      </c>
      <c r="CZ80" s="147">
        <v>0.04325</v>
      </c>
    </row>
    <row r="81" spans="1:15" ht="12.75">
      <c r="A81" s="178"/>
      <c r="B81" s="180"/>
      <c r="C81" s="553" t="s">
        <v>194</v>
      </c>
      <c r="D81" s="554"/>
      <c r="E81" s="181">
        <v>2.922</v>
      </c>
      <c r="F81" s="182"/>
      <c r="G81" s="183"/>
      <c r="M81" s="179" t="s">
        <v>194</v>
      </c>
      <c r="O81" s="171"/>
    </row>
    <row r="82" spans="1:104" ht="12.75">
      <c r="A82" s="172">
        <v>37</v>
      </c>
      <c r="B82" s="173" t="s">
        <v>195</v>
      </c>
      <c r="C82" s="174" t="s">
        <v>196</v>
      </c>
      <c r="D82" s="175" t="s">
        <v>104</v>
      </c>
      <c r="E82" s="176">
        <v>2.922</v>
      </c>
      <c r="F82" s="176"/>
      <c r="G82" s="177">
        <f>E82*F82</f>
        <v>0</v>
      </c>
      <c r="O82" s="171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>IF(AZ82=1,G82,0)</f>
        <v>0</v>
      </c>
      <c r="BB82" s="147">
        <f>IF(AZ82=2,G82,0)</f>
        <v>0</v>
      </c>
      <c r="BC82" s="147">
        <f>IF(AZ82=3,G82,0)</f>
        <v>0</v>
      </c>
      <c r="BD82" s="147">
        <f>IF(AZ82=4,G82,0)</f>
        <v>0</v>
      </c>
      <c r="BE82" s="147">
        <f>IF(AZ82=5,G82,0)</f>
        <v>0</v>
      </c>
      <c r="CA82" s="171">
        <v>1</v>
      </c>
      <c r="CB82" s="171">
        <v>1</v>
      </c>
      <c r="CZ82" s="147">
        <v>0</v>
      </c>
    </row>
    <row r="83" spans="1:104" ht="12.75">
      <c r="A83" s="172">
        <v>38</v>
      </c>
      <c r="B83" s="173" t="s">
        <v>197</v>
      </c>
      <c r="C83" s="174" t="s">
        <v>198</v>
      </c>
      <c r="D83" s="175" t="s">
        <v>156</v>
      </c>
      <c r="E83" s="176">
        <v>0.0091</v>
      </c>
      <c r="F83" s="176"/>
      <c r="G83" s="177">
        <f>E83*F83</f>
        <v>0</v>
      </c>
      <c r="O83" s="171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>IF(AZ83=1,G83,0)</f>
        <v>0</v>
      </c>
      <c r="BB83" s="147">
        <f>IF(AZ83=2,G83,0)</f>
        <v>0</v>
      </c>
      <c r="BC83" s="147">
        <f>IF(AZ83=3,G83,0)</f>
        <v>0</v>
      </c>
      <c r="BD83" s="147">
        <f>IF(AZ83=4,G83,0)</f>
        <v>0</v>
      </c>
      <c r="BE83" s="147">
        <f>IF(AZ83=5,G83,0)</f>
        <v>0</v>
      </c>
      <c r="CA83" s="171">
        <v>1</v>
      </c>
      <c r="CB83" s="171">
        <v>1</v>
      </c>
      <c r="CZ83" s="147">
        <v>1.05544</v>
      </c>
    </row>
    <row r="84" spans="1:15" ht="12.75">
      <c r="A84" s="178"/>
      <c r="B84" s="180"/>
      <c r="C84" s="553" t="s">
        <v>199</v>
      </c>
      <c r="D84" s="554"/>
      <c r="E84" s="181">
        <v>0.0091</v>
      </c>
      <c r="F84" s="182"/>
      <c r="G84" s="183"/>
      <c r="M84" s="179" t="s">
        <v>199</v>
      </c>
      <c r="O84" s="171"/>
    </row>
    <row r="85" spans="1:104" ht="12.75">
      <c r="A85" s="172">
        <v>39</v>
      </c>
      <c r="B85" s="173" t="s">
        <v>200</v>
      </c>
      <c r="C85" s="174" t="s">
        <v>201</v>
      </c>
      <c r="D85" s="175" t="s">
        <v>123</v>
      </c>
      <c r="E85" s="176">
        <v>12</v>
      </c>
      <c r="F85" s="176"/>
      <c r="G85" s="177">
        <f>E85*F85</f>
        <v>0</v>
      </c>
      <c r="O85" s="171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>IF(AZ85=1,G85,0)</f>
        <v>0</v>
      </c>
      <c r="BB85" s="147">
        <f>IF(AZ85=2,G85,0)</f>
        <v>0</v>
      </c>
      <c r="BC85" s="147">
        <f>IF(AZ85=3,G85,0)</f>
        <v>0</v>
      </c>
      <c r="BD85" s="147">
        <f>IF(AZ85=4,G85,0)</f>
        <v>0</v>
      </c>
      <c r="BE85" s="147">
        <f>IF(AZ85=5,G85,0)</f>
        <v>0</v>
      </c>
      <c r="CA85" s="171">
        <v>1</v>
      </c>
      <c r="CB85" s="171">
        <v>1</v>
      </c>
      <c r="CZ85" s="147">
        <v>0.02534</v>
      </c>
    </row>
    <row r="86" spans="1:104" ht="12.75">
      <c r="A86" s="172">
        <v>40</v>
      </c>
      <c r="B86" s="173" t="s">
        <v>202</v>
      </c>
      <c r="C86" s="174" t="s">
        <v>203</v>
      </c>
      <c r="D86" s="175" t="s">
        <v>156</v>
      </c>
      <c r="E86" s="176">
        <v>0.1912</v>
      </c>
      <c r="F86" s="176"/>
      <c r="G86" s="177">
        <f>E86*F86</f>
        <v>0</v>
      </c>
      <c r="O86" s="171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>IF(AZ86=1,G86,0)</f>
        <v>0</v>
      </c>
      <c r="BB86" s="147">
        <f>IF(AZ86=2,G86,0)</f>
        <v>0</v>
      </c>
      <c r="BC86" s="147">
        <f>IF(AZ86=3,G86,0)</f>
        <v>0</v>
      </c>
      <c r="BD86" s="147">
        <f>IF(AZ86=4,G86,0)</f>
        <v>0</v>
      </c>
      <c r="BE86" s="147">
        <f>IF(AZ86=5,G86,0)</f>
        <v>0</v>
      </c>
      <c r="CA86" s="171">
        <v>1</v>
      </c>
      <c r="CB86" s="171">
        <v>1</v>
      </c>
      <c r="CZ86" s="147">
        <v>0.01901</v>
      </c>
    </row>
    <row r="87" spans="1:15" ht="12.75">
      <c r="A87" s="178"/>
      <c r="B87" s="180"/>
      <c r="C87" s="553" t="s">
        <v>204</v>
      </c>
      <c r="D87" s="554"/>
      <c r="E87" s="181">
        <v>0.1912</v>
      </c>
      <c r="F87" s="182"/>
      <c r="G87" s="183"/>
      <c r="M87" s="179" t="s">
        <v>204</v>
      </c>
      <c r="O87" s="171"/>
    </row>
    <row r="88" spans="1:104" ht="12.75">
      <c r="A88" s="172">
        <v>41</v>
      </c>
      <c r="B88" s="173" t="s">
        <v>205</v>
      </c>
      <c r="C88" s="174" t="s">
        <v>206</v>
      </c>
      <c r="D88" s="175" t="s">
        <v>156</v>
      </c>
      <c r="E88" s="176">
        <v>0.2124</v>
      </c>
      <c r="F88" s="176"/>
      <c r="G88" s="177">
        <f>E88*F88</f>
        <v>0</v>
      </c>
      <c r="O88" s="171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1">
        <v>1</v>
      </c>
      <c r="CB88" s="171">
        <v>1</v>
      </c>
      <c r="CZ88" s="147">
        <v>0.01663</v>
      </c>
    </row>
    <row r="89" spans="1:15" ht="12.75">
      <c r="A89" s="178"/>
      <c r="B89" s="180"/>
      <c r="C89" s="553" t="s">
        <v>207</v>
      </c>
      <c r="D89" s="554"/>
      <c r="E89" s="181">
        <v>0.2124</v>
      </c>
      <c r="F89" s="182"/>
      <c r="G89" s="183"/>
      <c r="M89" s="179" t="s">
        <v>207</v>
      </c>
      <c r="O89" s="171"/>
    </row>
    <row r="90" spans="1:104" ht="12.75">
      <c r="A90" s="172">
        <v>42</v>
      </c>
      <c r="B90" s="173" t="s">
        <v>208</v>
      </c>
      <c r="C90" s="174" t="s">
        <v>209</v>
      </c>
      <c r="D90" s="175" t="s">
        <v>210</v>
      </c>
      <c r="E90" s="176">
        <v>3.3</v>
      </c>
      <c r="F90" s="176"/>
      <c r="G90" s="177">
        <f>E90*F90</f>
        <v>0</v>
      </c>
      <c r="O90" s="171">
        <v>2</v>
      </c>
      <c r="AA90" s="147">
        <v>2</v>
      </c>
      <c r="AB90" s="147">
        <v>1</v>
      </c>
      <c r="AC90" s="147">
        <v>1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1">
        <v>2</v>
      </c>
      <c r="CB90" s="171">
        <v>1</v>
      </c>
      <c r="CZ90" s="147">
        <v>0.12131</v>
      </c>
    </row>
    <row r="91" spans="1:15" ht="12.75">
      <c r="A91" s="178"/>
      <c r="B91" s="180"/>
      <c r="C91" s="553" t="s">
        <v>211</v>
      </c>
      <c r="D91" s="554"/>
      <c r="E91" s="181">
        <v>3.3</v>
      </c>
      <c r="F91" s="182"/>
      <c r="G91" s="183"/>
      <c r="M91" s="179" t="s">
        <v>211</v>
      </c>
      <c r="O91" s="171"/>
    </row>
    <row r="92" spans="1:104" ht="12.75">
      <c r="A92" s="172">
        <v>43</v>
      </c>
      <c r="B92" s="173" t="s">
        <v>212</v>
      </c>
      <c r="C92" s="174" t="s">
        <v>213</v>
      </c>
      <c r="D92" s="175" t="s">
        <v>156</v>
      </c>
      <c r="E92" s="176">
        <v>0.2294</v>
      </c>
      <c r="F92" s="176"/>
      <c r="G92" s="177">
        <f>E92*F92</f>
        <v>0</v>
      </c>
      <c r="O92" s="171">
        <v>2</v>
      </c>
      <c r="AA92" s="147">
        <v>3</v>
      </c>
      <c r="AB92" s="147">
        <v>1</v>
      </c>
      <c r="AC92" s="147">
        <v>13380625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1">
        <v>3</v>
      </c>
      <c r="CB92" s="171">
        <v>1</v>
      </c>
      <c r="CZ92" s="147">
        <v>1</v>
      </c>
    </row>
    <row r="93" spans="1:15" ht="12.75">
      <c r="A93" s="178"/>
      <c r="B93" s="180"/>
      <c r="C93" s="553" t="s">
        <v>214</v>
      </c>
      <c r="D93" s="554"/>
      <c r="E93" s="181">
        <v>0.2294</v>
      </c>
      <c r="F93" s="182"/>
      <c r="G93" s="183"/>
      <c r="M93" s="179" t="s">
        <v>214</v>
      </c>
      <c r="O93" s="171"/>
    </row>
    <row r="94" spans="1:104" ht="12.75">
      <c r="A94" s="172">
        <v>44</v>
      </c>
      <c r="B94" s="173" t="s">
        <v>215</v>
      </c>
      <c r="C94" s="174" t="s">
        <v>216</v>
      </c>
      <c r="D94" s="175" t="s">
        <v>156</v>
      </c>
      <c r="E94" s="176">
        <v>0.2065</v>
      </c>
      <c r="F94" s="176"/>
      <c r="G94" s="177">
        <f>E94*F94</f>
        <v>0</v>
      </c>
      <c r="O94" s="171">
        <v>2</v>
      </c>
      <c r="AA94" s="147">
        <v>3</v>
      </c>
      <c r="AB94" s="147">
        <v>1</v>
      </c>
      <c r="AC94" s="147">
        <v>13384320</v>
      </c>
      <c r="AZ94" s="147">
        <v>1</v>
      </c>
      <c r="BA94" s="147">
        <f>IF(AZ94=1,G94,0)</f>
        <v>0</v>
      </c>
      <c r="BB94" s="147">
        <f>IF(AZ94=2,G94,0)</f>
        <v>0</v>
      </c>
      <c r="BC94" s="147">
        <f>IF(AZ94=3,G94,0)</f>
        <v>0</v>
      </c>
      <c r="BD94" s="147">
        <f>IF(AZ94=4,G94,0)</f>
        <v>0</v>
      </c>
      <c r="BE94" s="147">
        <f>IF(AZ94=5,G94,0)</f>
        <v>0</v>
      </c>
      <c r="CA94" s="171">
        <v>3</v>
      </c>
      <c r="CB94" s="171">
        <v>1</v>
      </c>
      <c r="CZ94" s="147">
        <v>1</v>
      </c>
    </row>
    <row r="95" spans="1:15" ht="12.75">
      <c r="A95" s="178"/>
      <c r="B95" s="180"/>
      <c r="C95" s="553" t="s">
        <v>217</v>
      </c>
      <c r="D95" s="554"/>
      <c r="E95" s="181">
        <v>0.2065</v>
      </c>
      <c r="F95" s="182"/>
      <c r="G95" s="183"/>
      <c r="M95" s="179" t="s">
        <v>217</v>
      </c>
      <c r="O95" s="171"/>
    </row>
    <row r="96" spans="1:57" ht="12.75">
      <c r="A96" s="184"/>
      <c r="B96" s="185" t="s">
        <v>78</v>
      </c>
      <c r="C96" s="186" t="str">
        <f>CONCATENATE(B71," ",C71)</f>
        <v>4 Vodorovné konstrukce</v>
      </c>
      <c r="D96" s="187"/>
      <c r="E96" s="188"/>
      <c r="F96" s="189"/>
      <c r="G96" s="190">
        <f>SUM(G71:G95)</f>
        <v>0</v>
      </c>
      <c r="O96" s="171">
        <v>4</v>
      </c>
      <c r="BA96" s="191">
        <f>SUM(BA71:BA95)</f>
        <v>0</v>
      </c>
      <c r="BB96" s="191">
        <f>SUM(BB71:BB95)</f>
        <v>0</v>
      </c>
      <c r="BC96" s="191">
        <f>SUM(BC71:BC95)</f>
        <v>0</v>
      </c>
      <c r="BD96" s="191">
        <f>SUM(BD71:BD95)</f>
        <v>0</v>
      </c>
      <c r="BE96" s="191">
        <f>SUM(BE71:BE95)</f>
        <v>0</v>
      </c>
    </row>
    <row r="97" spans="1:15" ht="12.75">
      <c r="A97" s="164" t="s">
        <v>75</v>
      </c>
      <c r="B97" s="165" t="s">
        <v>218</v>
      </c>
      <c r="C97" s="166" t="s">
        <v>219</v>
      </c>
      <c r="D97" s="167"/>
      <c r="E97" s="168"/>
      <c r="F97" s="168"/>
      <c r="G97" s="169"/>
      <c r="H97" s="170"/>
      <c r="I97" s="170"/>
      <c r="O97" s="171">
        <v>1</v>
      </c>
    </row>
    <row r="98" spans="1:104" ht="12.75">
      <c r="A98" s="172">
        <v>45</v>
      </c>
      <c r="B98" s="173" t="s">
        <v>220</v>
      </c>
      <c r="C98" s="174" t="s">
        <v>221</v>
      </c>
      <c r="D98" s="175" t="s">
        <v>104</v>
      </c>
      <c r="E98" s="176">
        <v>72.3276</v>
      </c>
      <c r="F98" s="176"/>
      <c r="G98" s="177">
        <f>E98*F98</f>
        <v>0</v>
      </c>
      <c r="O98" s="171">
        <v>2</v>
      </c>
      <c r="AA98" s="147">
        <v>1</v>
      </c>
      <c r="AB98" s="147">
        <v>1</v>
      </c>
      <c r="AC98" s="147">
        <v>1</v>
      </c>
      <c r="AZ98" s="147">
        <v>1</v>
      </c>
      <c r="BA98" s="147">
        <f>IF(AZ98=1,G98,0)</f>
        <v>0</v>
      </c>
      <c r="BB98" s="147">
        <f>IF(AZ98=2,G98,0)</f>
        <v>0</v>
      </c>
      <c r="BC98" s="147">
        <f>IF(AZ98=3,G98,0)</f>
        <v>0</v>
      </c>
      <c r="BD98" s="147">
        <f>IF(AZ98=4,G98,0)</f>
        <v>0</v>
      </c>
      <c r="BE98" s="147">
        <f>IF(AZ98=5,G98,0)</f>
        <v>0</v>
      </c>
      <c r="CA98" s="171">
        <v>1</v>
      </c>
      <c r="CB98" s="171">
        <v>1</v>
      </c>
      <c r="CZ98" s="147">
        <v>0.01574</v>
      </c>
    </row>
    <row r="99" spans="1:15" ht="12.75">
      <c r="A99" s="178"/>
      <c r="B99" s="180"/>
      <c r="C99" s="553" t="s">
        <v>222</v>
      </c>
      <c r="D99" s="554"/>
      <c r="E99" s="181">
        <v>0</v>
      </c>
      <c r="F99" s="182"/>
      <c r="G99" s="183"/>
      <c r="M99" s="179" t="s">
        <v>222</v>
      </c>
      <c r="O99" s="171"/>
    </row>
    <row r="100" spans="1:15" ht="12.75">
      <c r="A100" s="178"/>
      <c r="B100" s="180"/>
      <c r="C100" s="553" t="s">
        <v>223</v>
      </c>
      <c r="D100" s="554"/>
      <c r="E100" s="181">
        <v>72.3276</v>
      </c>
      <c r="F100" s="182"/>
      <c r="G100" s="183"/>
      <c r="M100" s="179" t="s">
        <v>223</v>
      </c>
      <c r="O100" s="171"/>
    </row>
    <row r="101" spans="1:104" ht="12.75">
      <c r="A101" s="172">
        <v>46</v>
      </c>
      <c r="B101" s="173" t="s">
        <v>224</v>
      </c>
      <c r="C101" s="174" t="s">
        <v>225</v>
      </c>
      <c r="D101" s="175" t="s">
        <v>104</v>
      </c>
      <c r="E101" s="176">
        <v>18.9706</v>
      </c>
      <c r="F101" s="176"/>
      <c r="G101" s="177">
        <f>E101*F101</f>
        <v>0</v>
      </c>
      <c r="O101" s="171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>IF(AZ101=1,G101,0)</f>
        <v>0</v>
      </c>
      <c r="BB101" s="147">
        <f>IF(AZ101=2,G101,0)</f>
        <v>0</v>
      </c>
      <c r="BC101" s="147">
        <f>IF(AZ101=3,G101,0)</f>
        <v>0</v>
      </c>
      <c r="BD101" s="147">
        <f>IF(AZ101=4,G101,0)</f>
        <v>0</v>
      </c>
      <c r="BE101" s="147">
        <f>IF(AZ101=5,G101,0)</f>
        <v>0</v>
      </c>
      <c r="CA101" s="171">
        <v>1</v>
      </c>
      <c r="CB101" s="171">
        <v>1</v>
      </c>
      <c r="CZ101" s="147">
        <v>0.04766</v>
      </c>
    </row>
    <row r="102" spans="1:15" ht="12.75">
      <c r="A102" s="178"/>
      <c r="B102" s="180"/>
      <c r="C102" s="553" t="s">
        <v>226</v>
      </c>
      <c r="D102" s="554"/>
      <c r="E102" s="181">
        <v>8.2256</v>
      </c>
      <c r="F102" s="182"/>
      <c r="G102" s="183"/>
      <c r="M102" s="179" t="s">
        <v>226</v>
      </c>
      <c r="O102" s="171"/>
    </row>
    <row r="103" spans="1:15" ht="12.75">
      <c r="A103" s="178"/>
      <c r="B103" s="180"/>
      <c r="C103" s="553" t="s">
        <v>227</v>
      </c>
      <c r="D103" s="554"/>
      <c r="E103" s="181">
        <v>1.89</v>
      </c>
      <c r="F103" s="182"/>
      <c r="G103" s="183"/>
      <c r="M103" s="179" t="s">
        <v>227</v>
      </c>
      <c r="O103" s="171"/>
    </row>
    <row r="104" spans="1:15" ht="12.75">
      <c r="A104" s="178"/>
      <c r="B104" s="180"/>
      <c r="C104" s="553" t="s">
        <v>228</v>
      </c>
      <c r="D104" s="554"/>
      <c r="E104" s="181">
        <v>4.1</v>
      </c>
      <c r="F104" s="182"/>
      <c r="G104" s="183"/>
      <c r="M104" s="179" t="s">
        <v>228</v>
      </c>
      <c r="O104" s="171"/>
    </row>
    <row r="105" spans="1:15" ht="12.75">
      <c r="A105" s="178"/>
      <c r="B105" s="180"/>
      <c r="C105" s="553" t="s">
        <v>168</v>
      </c>
      <c r="D105" s="554"/>
      <c r="E105" s="181">
        <v>1.71</v>
      </c>
      <c r="F105" s="182"/>
      <c r="G105" s="183"/>
      <c r="M105" s="179" t="s">
        <v>168</v>
      </c>
      <c r="O105" s="171"/>
    </row>
    <row r="106" spans="1:15" ht="12.75">
      <c r="A106" s="178"/>
      <c r="B106" s="180"/>
      <c r="C106" s="553" t="s">
        <v>229</v>
      </c>
      <c r="D106" s="554"/>
      <c r="E106" s="181">
        <v>3.045</v>
      </c>
      <c r="F106" s="182"/>
      <c r="G106" s="183"/>
      <c r="M106" s="179" t="s">
        <v>229</v>
      </c>
      <c r="O106" s="171"/>
    </row>
    <row r="107" spans="1:104" ht="12.75">
      <c r="A107" s="172">
        <v>47</v>
      </c>
      <c r="B107" s="173" t="s">
        <v>230</v>
      </c>
      <c r="C107" s="174" t="s">
        <v>231</v>
      </c>
      <c r="D107" s="175" t="s">
        <v>104</v>
      </c>
      <c r="E107" s="176">
        <v>1.75</v>
      </c>
      <c r="F107" s="176"/>
      <c r="G107" s="177">
        <f>E107*F107</f>
        <v>0</v>
      </c>
      <c r="O107" s="171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>IF(AZ107=1,G107,0)</f>
        <v>0</v>
      </c>
      <c r="BB107" s="147">
        <f>IF(AZ107=2,G107,0)</f>
        <v>0</v>
      </c>
      <c r="BC107" s="147">
        <f>IF(AZ107=3,G107,0)</f>
        <v>0</v>
      </c>
      <c r="BD107" s="147">
        <f>IF(AZ107=4,G107,0)</f>
        <v>0</v>
      </c>
      <c r="BE107" s="147">
        <f>IF(AZ107=5,G107,0)</f>
        <v>0</v>
      </c>
      <c r="CA107" s="171">
        <v>1</v>
      </c>
      <c r="CB107" s="171">
        <v>1</v>
      </c>
      <c r="CZ107" s="147">
        <v>0.05369</v>
      </c>
    </row>
    <row r="108" spans="1:15" ht="12.75">
      <c r="A108" s="178"/>
      <c r="B108" s="180"/>
      <c r="C108" s="553" t="s">
        <v>232</v>
      </c>
      <c r="D108" s="554"/>
      <c r="E108" s="181">
        <v>1.75</v>
      </c>
      <c r="F108" s="182"/>
      <c r="G108" s="183"/>
      <c r="M108" s="179" t="s">
        <v>232</v>
      </c>
      <c r="O108" s="171"/>
    </row>
    <row r="109" spans="1:57" ht="12.75">
      <c r="A109" s="184"/>
      <c r="B109" s="185" t="s">
        <v>78</v>
      </c>
      <c r="C109" s="186" t="str">
        <f>CONCATENATE(B97," ",C97)</f>
        <v>61 Upravy povrchů vnitřní</v>
      </c>
      <c r="D109" s="187"/>
      <c r="E109" s="188"/>
      <c r="F109" s="189"/>
      <c r="G109" s="190">
        <f>SUM(G97:G108)</f>
        <v>0</v>
      </c>
      <c r="O109" s="171">
        <v>4</v>
      </c>
      <c r="BA109" s="191">
        <f>SUM(BA97:BA108)</f>
        <v>0</v>
      </c>
      <c r="BB109" s="191">
        <f>SUM(BB97:BB108)</f>
        <v>0</v>
      </c>
      <c r="BC109" s="191">
        <f>SUM(BC97:BC108)</f>
        <v>0</v>
      </c>
      <c r="BD109" s="191">
        <f>SUM(BD97:BD108)</f>
        <v>0</v>
      </c>
      <c r="BE109" s="191">
        <f>SUM(BE97:BE108)</f>
        <v>0</v>
      </c>
    </row>
    <row r="110" spans="1:15" ht="12.75">
      <c r="A110" s="164" t="s">
        <v>75</v>
      </c>
      <c r="B110" s="165" t="s">
        <v>233</v>
      </c>
      <c r="C110" s="166" t="s">
        <v>234</v>
      </c>
      <c r="D110" s="167"/>
      <c r="E110" s="168"/>
      <c r="F110" s="168"/>
      <c r="G110" s="169"/>
      <c r="H110" s="170"/>
      <c r="I110" s="170"/>
      <c r="O110" s="171">
        <v>1</v>
      </c>
    </row>
    <row r="111" spans="1:104" ht="12.75">
      <c r="A111" s="172">
        <v>48</v>
      </c>
      <c r="B111" s="173" t="s">
        <v>235</v>
      </c>
      <c r="C111" s="174" t="s">
        <v>236</v>
      </c>
      <c r="D111" s="175" t="s">
        <v>84</v>
      </c>
      <c r="E111" s="176">
        <v>2.4</v>
      </c>
      <c r="F111" s="176"/>
      <c r="G111" s="177">
        <f>E111*F111</f>
        <v>0</v>
      </c>
      <c r="O111" s="171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1">
        <v>1</v>
      </c>
      <c r="CB111" s="171">
        <v>1</v>
      </c>
      <c r="CZ111" s="147">
        <v>1.2</v>
      </c>
    </row>
    <row r="112" spans="1:15" ht="12.75">
      <c r="A112" s="178"/>
      <c r="B112" s="180"/>
      <c r="C112" s="553" t="s">
        <v>237</v>
      </c>
      <c r="D112" s="554"/>
      <c r="E112" s="181">
        <v>2.4</v>
      </c>
      <c r="F112" s="182"/>
      <c r="G112" s="183"/>
      <c r="M112" s="179" t="s">
        <v>237</v>
      </c>
      <c r="O112" s="171"/>
    </row>
    <row r="113" spans="1:104" ht="12.75">
      <c r="A113" s="172">
        <v>49</v>
      </c>
      <c r="B113" s="173" t="s">
        <v>238</v>
      </c>
      <c r="C113" s="174" t="s">
        <v>239</v>
      </c>
      <c r="D113" s="175" t="s">
        <v>104</v>
      </c>
      <c r="E113" s="176">
        <v>21.08</v>
      </c>
      <c r="F113" s="176"/>
      <c r="G113" s="177">
        <f>E113*F113</f>
        <v>0</v>
      </c>
      <c r="O113" s="171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0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1">
        <v>1</v>
      </c>
      <c r="CB113" s="171">
        <v>1</v>
      </c>
      <c r="CZ113" s="147">
        <v>0</v>
      </c>
    </row>
    <row r="114" spans="1:104" ht="12.75">
      <c r="A114" s="172">
        <v>50</v>
      </c>
      <c r="B114" s="173" t="s">
        <v>240</v>
      </c>
      <c r="C114" s="174" t="s">
        <v>241</v>
      </c>
      <c r="D114" s="175" t="s">
        <v>104</v>
      </c>
      <c r="E114" s="176">
        <v>21.08</v>
      </c>
      <c r="F114" s="176"/>
      <c r="G114" s="177">
        <f>E114*F114</f>
        <v>0</v>
      </c>
      <c r="O114" s="171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1">
        <v>1</v>
      </c>
      <c r="CB114" s="171">
        <v>1</v>
      </c>
      <c r="CZ114" s="147">
        <v>0.105</v>
      </c>
    </row>
    <row r="115" spans="1:15" ht="12.75">
      <c r="A115" s="178"/>
      <c r="B115" s="180"/>
      <c r="C115" s="553" t="s">
        <v>242</v>
      </c>
      <c r="D115" s="554"/>
      <c r="E115" s="181">
        <v>0</v>
      </c>
      <c r="F115" s="182"/>
      <c r="G115" s="183"/>
      <c r="M115" s="179" t="s">
        <v>242</v>
      </c>
      <c r="O115" s="171"/>
    </row>
    <row r="116" spans="1:15" ht="12.75">
      <c r="A116" s="178"/>
      <c r="B116" s="180"/>
      <c r="C116" s="553" t="s">
        <v>243</v>
      </c>
      <c r="D116" s="554"/>
      <c r="E116" s="181">
        <v>21.08</v>
      </c>
      <c r="F116" s="182"/>
      <c r="G116" s="183"/>
      <c r="M116" s="179" t="s">
        <v>243</v>
      </c>
      <c r="O116" s="171"/>
    </row>
    <row r="117" spans="1:104" ht="22.5">
      <c r="A117" s="172">
        <v>51</v>
      </c>
      <c r="B117" s="173" t="s">
        <v>244</v>
      </c>
      <c r="C117" s="174" t="s">
        <v>245</v>
      </c>
      <c r="D117" s="175" t="s">
        <v>104</v>
      </c>
      <c r="E117" s="176">
        <v>16.797</v>
      </c>
      <c r="F117" s="176"/>
      <c r="G117" s="177">
        <f>E117*F117</f>
        <v>0</v>
      </c>
      <c r="O117" s="171">
        <v>2</v>
      </c>
      <c r="AA117" s="147">
        <v>2</v>
      </c>
      <c r="AB117" s="147">
        <v>1</v>
      </c>
      <c r="AC117" s="147">
        <v>1</v>
      </c>
      <c r="AZ117" s="147">
        <v>1</v>
      </c>
      <c r="BA117" s="147">
        <f>IF(AZ117=1,G117,0)</f>
        <v>0</v>
      </c>
      <c r="BB117" s="147">
        <f>IF(AZ117=2,G117,0)</f>
        <v>0</v>
      </c>
      <c r="BC117" s="147">
        <f>IF(AZ117=3,G117,0)</f>
        <v>0</v>
      </c>
      <c r="BD117" s="147">
        <f>IF(AZ117=4,G117,0)</f>
        <v>0</v>
      </c>
      <c r="BE117" s="147">
        <f>IF(AZ117=5,G117,0)</f>
        <v>0</v>
      </c>
      <c r="CA117" s="171">
        <v>2</v>
      </c>
      <c r="CB117" s="171">
        <v>1</v>
      </c>
      <c r="CZ117" s="147">
        <v>0.25613</v>
      </c>
    </row>
    <row r="118" spans="1:15" ht="12.75">
      <c r="A118" s="178"/>
      <c r="B118" s="180"/>
      <c r="C118" s="553" t="s">
        <v>246</v>
      </c>
      <c r="D118" s="554"/>
      <c r="E118" s="181">
        <v>16.797</v>
      </c>
      <c r="F118" s="182"/>
      <c r="G118" s="183"/>
      <c r="M118" s="179" t="s">
        <v>246</v>
      </c>
      <c r="O118" s="171"/>
    </row>
    <row r="119" spans="1:104" ht="22.5">
      <c r="A119" s="172">
        <v>52</v>
      </c>
      <c r="B119" s="173" t="s">
        <v>247</v>
      </c>
      <c r="C119" s="174" t="s">
        <v>248</v>
      </c>
      <c r="D119" s="175" t="s">
        <v>104</v>
      </c>
      <c r="E119" s="176">
        <v>2.4</v>
      </c>
      <c r="F119" s="176"/>
      <c r="G119" s="177">
        <f>E119*F119</f>
        <v>0</v>
      </c>
      <c r="O119" s="171">
        <v>2</v>
      </c>
      <c r="AA119" s="147">
        <v>2</v>
      </c>
      <c r="AB119" s="147">
        <v>1</v>
      </c>
      <c r="AC119" s="147">
        <v>1</v>
      </c>
      <c r="AZ119" s="147">
        <v>1</v>
      </c>
      <c r="BA119" s="147">
        <f>IF(AZ119=1,G119,0)</f>
        <v>0</v>
      </c>
      <c r="BB119" s="147">
        <f>IF(AZ119=2,G119,0)</f>
        <v>0</v>
      </c>
      <c r="BC119" s="147">
        <f>IF(AZ119=3,G119,0)</f>
        <v>0</v>
      </c>
      <c r="BD119" s="147">
        <f>IF(AZ119=4,G119,0)</f>
        <v>0</v>
      </c>
      <c r="BE119" s="147">
        <f>IF(AZ119=5,G119,0)</f>
        <v>0</v>
      </c>
      <c r="CA119" s="171">
        <v>2</v>
      </c>
      <c r="CB119" s="171">
        <v>1</v>
      </c>
      <c r="CZ119" s="147">
        <v>0.38397</v>
      </c>
    </row>
    <row r="120" spans="1:15" ht="12.75">
      <c r="A120" s="178"/>
      <c r="B120" s="180"/>
      <c r="C120" s="553" t="s">
        <v>237</v>
      </c>
      <c r="D120" s="554"/>
      <c r="E120" s="181">
        <v>2.4</v>
      </c>
      <c r="F120" s="182"/>
      <c r="G120" s="183"/>
      <c r="M120" s="179" t="s">
        <v>237</v>
      </c>
      <c r="O120" s="171"/>
    </row>
    <row r="121" spans="1:104" ht="12.75">
      <c r="A121" s="172">
        <v>53</v>
      </c>
      <c r="B121" s="173" t="s">
        <v>249</v>
      </c>
      <c r="C121" s="174" t="s">
        <v>250</v>
      </c>
      <c r="D121" s="175" t="s">
        <v>104</v>
      </c>
      <c r="E121" s="176">
        <v>3.1375</v>
      </c>
      <c r="F121" s="176"/>
      <c r="G121" s="177">
        <f>E121*F121</f>
        <v>0</v>
      </c>
      <c r="O121" s="171">
        <v>2</v>
      </c>
      <c r="AA121" s="147">
        <v>12</v>
      </c>
      <c r="AB121" s="147">
        <v>0</v>
      </c>
      <c r="AC121" s="147">
        <v>100</v>
      </c>
      <c r="AZ121" s="147">
        <v>1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1">
        <v>12</v>
      </c>
      <c r="CB121" s="171">
        <v>0</v>
      </c>
      <c r="CZ121" s="147">
        <v>0</v>
      </c>
    </row>
    <row r="122" spans="1:15" ht="12.75">
      <c r="A122" s="178"/>
      <c r="B122" s="180"/>
      <c r="C122" s="553" t="s">
        <v>251</v>
      </c>
      <c r="D122" s="554"/>
      <c r="E122" s="181">
        <v>3.1375</v>
      </c>
      <c r="F122" s="182"/>
      <c r="G122" s="183"/>
      <c r="M122" s="179" t="s">
        <v>251</v>
      </c>
      <c r="O122" s="171"/>
    </row>
    <row r="123" spans="1:57" ht="12.75">
      <c r="A123" s="184"/>
      <c r="B123" s="185" t="s">
        <v>78</v>
      </c>
      <c r="C123" s="186" t="str">
        <f>CONCATENATE(B110," ",C110)</f>
        <v>63 Podlahy a podlahové konstrukce</v>
      </c>
      <c r="D123" s="187"/>
      <c r="E123" s="188"/>
      <c r="F123" s="189"/>
      <c r="G123" s="190">
        <f>SUM(G110:G122)</f>
        <v>0</v>
      </c>
      <c r="O123" s="171">
        <v>4</v>
      </c>
      <c r="BA123" s="191">
        <f>SUM(BA110:BA122)</f>
        <v>0</v>
      </c>
      <c r="BB123" s="191">
        <f>SUM(BB110:BB122)</f>
        <v>0</v>
      </c>
      <c r="BC123" s="191">
        <f>SUM(BC110:BC122)</f>
        <v>0</v>
      </c>
      <c r="BD123" s="191">
        <f>SUM(BD110:BD122)</f>
        <v>0</v>
      </c>
      <c r="BE123" s="191">
        <f>SUM(BE110:BE122)</f>
        <v>0</v>
      </c>
    </row>
    <row r="124" spans="1:15" ht="12.75">
      <c r="A124" s="164" t="s">
        <v>75</v>
      </c>
      <c r="B124" s="165" t="s">
        <v>252</v>
      </c>
      <c r="C124" s="166" t="s">
        <v>253</v>
      </c>
      <c r="D124" s="167"/>
      <c r="E124" s="168"/>
      <c r="F124" s="168"/>
      <c r="G124" s="169"/>
      <c r="H124" s="170"/>
      <c r="I124" s="170"/>
      <c r="O124" s="171">
        <v>1</v>
      </c>
    </row>
    <row r="125" spans="1:104" ht="22.5">
      <c r="A125" s="172">
        <v>54</v>
      </c>
      <c r="B125" s="173" t="s">
        <v>254</v>
      </c>
      <c r="C125" s="174" t="s">
        <v>255</v>
      </c>
      <c r="D125" s="175" t="s">
        <v>123</v>
      </c>
      <c r="E125" s="176">
        <v>1</v>
      </c>
      <c r="F125" s="176"/>
      <c r="G125" s="177">
        <f>E125*F125</f>
        <v>0</v>
      </c>
      <c r="O125" s="171">
        <v>2</v>
      </c>
      <c r="AA125" s="147">
        <v>1</v>
      </c>
      <c r="AB125" s="147">
        <v>1</v>
      </c>
      <c r="AC125" s="147">
        <v>1</v>
      </c>
      <c r="AZ125" s="147">
        <v>1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1">
        <v>1</v>
      </c>
      <c r="CB125" s="171">
        <v>1</v>
      </c>
      <c r="CZ125" s="147">
        <v>0.06977</v>
      </c>
    </row>
    <row r="126" spans="1:57" ht="12.75">
      <c r="A126" s="184"/>
      <c r="B126" s="185" t="s">
        <v>78</v>
      </c>
      <c r="C126" s="186" t="str">
        <f>CONCATENATE(B124," ",C124)</f>
        <v>64 Výplně otvorů</v>
      </c>
      <c r="D126" s="187"/>
      <c r="E126" s="188"/>
      <c r="F126" s="189"/>
      <c r="G126" s="190">
        <f>SUM(G124:G125)</f>
        <v>0</v>
      </c>
      <c r="O126" s="171">
        <v>4</v>
      </c>
      <c r="BA126" s="191">
        <f>SUM(BA124:BA125)</f>
        <v>0</v>
      </c>
      <c r="BB126" s="191">
        <f>SUM(BB124:BB125)</f>
        <v>0</v>
      </c>
      <c r="BC126" s="191">
        <f>SUM(BC124:BC125)</f>
        <v>0</v>
      </c>
      <c r="BD126" s="191">
        <f>SUM(BD124:BD125)</f>
        <v>0</v>
      </c>
      <c r="BE126" s="191">
        <f>SUM(BE124:BE125)</f>
        <v>0</v>
      </c>
    </row>
    <row r="127" spans="1:15" ht="12.75">
      <c r="A127" s="164" t="s">
        <v>75</v>
      </c>
      <c r="B127" s="165" t="s">
        <v>256</v>
      </c>
      <c r="C127" s="166" t="s">
        <v>257</v>
      </c>
      <c r="D127" s="167"/>
      <c r="E127" s="168"/>
      <c r="F127" s="168"/>
      <c r="G127" s="169"/>
      <c r="H127" s="170"/>
      <c r="I127" s="170"/>
      <c r="O127" s="171">
        <v>1</v>
      </c>
    </row>
    <row r="128" spans="1:104" ht="12.75">
      <c r="A128" s="172">
        <v>55</v>
      </c>
      <c r="B128" s="173" t="s">
        <v>258</v>
      </c>
      <c r="C128" s="174" t="s">
        <v>259</v>
      </c>
      <c r="D128" s="175" t="s">
        <v>104</v>
      </c>
      <c r="E128" s="176">
        <v>24.74</v>
      </c>
      <c r="F128" s="176"/>
      <c r="G128" s="177">
        <f>E128*F128</f>
        <v>0</v>
      </c>
      <c r="O128" s="171">
        <v>2</v>
      </c>
      <c r="AA128" s="147">
        <v>1</v>
      </c>
      <c r="AB128" s="147">
        <v>1</v>
      </c>
      <c r="AC128" s="147">
        <v>1</v>
      </c>
      <c r="AZ128" s="147">
        <v>1</v>
      </c>
      <c r="BA128" s="147">
        <f>IF(AZ128=1,G128,0)</f>
        <v>0</v>
      </c>
      <c r="BB128" s="147">
        <f>IF(AZ128=2,G128,0)</f>
        <v>0</v>
      </c>
      <c r="BC128" s="147">
        <f>IF(AZ128=3,G128,0)</f>
        <v>0</v>
      </c>
      <c r="BD128" s="147">
        <f>IF(AZ128=4,G128,0)</f>
        <v>0</v>
      </c>
      <c r="BE128" s="147">
        <f>IF(AZ128=5,G128,0)</f>
        <v>0</v>
      </c>
      <c r="CA128" s="171">
        <v>1</v>
      </c>
      <c r="CB128" s="171">
        <v>1</v>
      </c>
      <c r="CZ128" s="147">
        <v>0.00121</v>
      </c>
    </row>
    <row r="129" spans="1:104" ht="12.75">
      <c r="A129" s="172">
        <v>56</v>
      </c>
      <c r="B129" s="173" t="s">
        <v>260</v>
      </c>
      <c r="C129" s="174" t="s">
        <v>261</v>
      </c>
      <c r="D129" s="175" t="s">
        <v>84</v>
      </c>
      <c r="E129" s="176">
        <v>36.66</v>
      </c>
      <c r="F129" s="176"/>
      <c r="G129" s="177">
        <f>E129*F129</f>
        <v>0</v>
      </c>
      <c r="O129" s="171">
        <v>2</v>
      </c>
      <c r="AA129" s="147">
        <v>1</v>
      </c>
      <c r="AB129" s="147">
        <v>1</v>
      </c>
      <c r="AC129" s="147">
        <v>1</v>
      </c>
      <c r="AZ129" s="147">
        <v>1</v>
      </c>
      <c r="BA129" s="147">
        <f>IF(AZ129=1,G129,0)</f>
        <v>0</v>
      </c>
      <c r="BB129" s="147">
        <f>IF(AZ129=2,G129,0)</f>
        <v>0</v>
      </c>
      <c r="BC129" s="147">
        <f>IF(AZ129=3,G129,0)</f>
        <v>0</v>
      </c>
      <c r="BD129" s="147">
        <f>IF(AZ129=4,G129,0)</f>
        <v>0</v>
      </c>
      <c r="BE129" s="147">
        <f>IF(AZ129=5,G129,0)</f>
        <v>0</v>
      </c>
      <c r="CA129" s="171">
        <v>1</v>
      </c>
      <c r="CB129" s="171">
        <v>1</v>
      </c>
      <c r="CZ129" s="147">
        <v>0.00735</v>
      </c>
    </row>
    <row r="130" spans="1:15" ht="12.75">
      <c r="A130" s="178"/>
      <c r="B130" s="180"/>
      <c r="C130" s="553" t="s">
        <v>262</v>
      </c>
      <c r="D130" s="554"/>
      <c r="E130" s="181">
        <v>0</v>
      </c>
      <c r="F130" s="182"/>
      <c r="G130" s="183"/>
      <c r="M130" s="179" t="s">
        <v>262</v>
      </c>
      <c r="O130" s="171"/>
    </row>
    <row r="131" spans="1:15" ht="12.75">
      <c r="A131" s="178"/>
      <c r="B131" s="180"/>
      <c r="C131" s="553" t="s">
        <v>263</v>
      </c>
      <c r="D131" s="554"/>
      <c r="E131" s="181">
        <v>36.66</v>
      </c>
      <c r="F131" s="182"/>
      <c r="G131" s="183"/>
      <c r="M131" s="179" t="s">
        <v>263</v>
      </c>
      <c r="O131" s="171"/>
    </row>
    <row r="132" spans="1:104" ht="12.75">
      <c r="A132" s="172">
        <v>57</v>
      </c>
      <c r="B132" s="173" t="s">
        <v>264</v>
      </c>
      <c r="C132" s="174" t="s">
        <v>265</v>
      </c>
      <c r="D132" s="175" t="s">
        <v>84</v>
      </c>
      <c r="E132" s="176">
        <v>36.66</v>
      </c>
      <c r="F132" s="176"/>
      <c r="G132" s="177">
        <f>E132*F132</f>
        <v>0</v>
      </c>
      <c r="O132" s="171">
        <v>2</v>
      </c>
      <c r="AA132" s="147">
        <v>1</v>
      </c>
      <c r="AB132" s="147">
        <v>1</v>
      </c>
      <c r="AC132" s="147">
        <v>1</v>
      </c>
      <c r="AZ132" s="147">
        <v>1</v>
      </c>
      <c r="BA132" s="147">
        <f>IF(AZ132=1,G132,0)</f>
        <v>0</v>
      </c>
      <c r="BB132" s="147">
        <f>IF(AZ132=2,G132,0)</f>
        <v>0</v>
      </c>
      <c r="BC132" s="147">
        <f>IF(AZ132=3,G132,0)</f>
        <v>0</v>
      </c>
      <c r="BD132" s="147">
        <f>IF(AZ132=4,G132,0)</f>
        <v>0</v>
      </c>
      <c r="BE132" s="147">
        <f>IF(AZ132=5,G132,0)</f>
        <v>0</v>
      </c>
      <c r="CA132" s="171">
        <v>1</v>
      </c>
      <c r="CB132" s="171">
        <v>1</v>
      </c>
      <c r="CZ132" s="147">
        <v>0</v>
      </c>
    </row>
    <row r="133" spans="1:104" ht="12.75">
      <c r="A133" s="172">
        <v>58</v>
      </c>
      <c r="B133" s="173" t="s">
        <v>266</v>
      </c>
      <c r="C133" s="174" t="s">
        <v>267</v>
      </c>
      <c r="D133" s="175" t="s">
        <v>84</v>
      </c>
      <c r="E133" s="176">
        <v>73.32</v>
      </c>
      <c r="F133" s="176"/>
      <c r="G133" s="177">
        <f>E133*F133</f>
        <v>0</v>
      </c>
      <c r="O133" s="171">
        <v>2</v>
      </c>
      <c r="AA133" s="147">
        <v>1</v>
      </c>
      <c r="AB133" s="147">
        <v>1</v>
      </c>
      <c r="AC133" s="147">
        <v>1</v>
      </c>
      <c r="AZ133" s="147">
        <v>1</v>
      </c>
      <c r="BA133" s="147">
        <f>IF(AZ133=1,G133,0)</f>
        <v>0</v>
      </c>
      <c r="BB133" s="147">
        <f>IF(AZ133=2,G133,0)</f>
        <v>0</v>
      </c>
      <c r="BC133" s="147">
        <f>IF(AZ133=3,G133,0)</f>
        <v>0</v>
      </c>
      <c r="BD133" s="147">
        <f>IF(AZ133=4,G133,0)</f>
        <v>0</v>
      </c>
      <c r="BE133" s="147">
        <f>IF(AZ133=5,G133,0)</f>
        <v>0</v>
      </c>
      <c r="CA133" s="171">
        <v>1</v>
      </c>
      <c r="CB133" s="171">
        <v>1</v>
      </c>
      <c r="CZ133" s="147">
        <v>0.00012</v>
      </c>
    </row>
    <row r="134" spans="1:15" ht="12.75">
      <c r="A134" s="178"/>
      <c r="B134" s="180"/>
      <c r="C134" s="553" t="s">
        <v>268</v>
      </c>
      <c r="D134" s="554"/>
      <c r="E134" s="181">
        <v>73.32</v>
      </c>
      <c r="F134" s="182"/>
      <c r="G134" s="183"/>
      <c r="M134" s="179" t="s">
        <v>268</v>
      </c>
      <c r="O134" s="171"/>
    </row>
    <row r="135" spans="1:104" ht="12.75">
      <c r="A135" s="172">
        <v>59</v>
      </c>
      <c r="B135" s="173" t="s">
        <v>269</v>
      </c>
      <c r="C135" s="174" t="s">
        <v>270</v>
      </c>
      <c r="D135" s="175" t="s">
        <v>84</v>
      </c>
      <c r="E135" s="176">
        <v>36.66</v>
      </c>
      <c r="F135" s="176"/>
      <c r="G135" s="177">
        <f>E135*F135</f>
        <v>0</v>
      </c>
      <c r="O135" s="171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>IF(AZ135=1,G135,0)</f>
        <v>0</v>
      </c>
      <c r="BB135" s="147">
        <f>IF(AZ135=2,G135,0)</f>
        <v>0</v>
      </c>
      <c r="BC135" s="147">
        <f>IF(AZ135=3,G135,0)</f>
        <v>0</v>
      </c>
      <c r="BD135" s="147">
        <f>IF(AZ135=4,G135,0)</f>
        <v>0</v>
      </c>
      <c r="BE135" s="147">
        <f>IF(AZ135=5,G135,0)</f>
        <v>0</v>
      </c>
      <c r="CA135" s="171">
        <v>1</v>
      </c>
      <c r="CB135" s="171">
        <v>1</v>
      </c>
      <c r="CZ135" s="147">
        <v>0</v>
      </c>
    </row>
    <row r="136" spans="1:104" ht="12.75">
      <c r="A136" s="172">
        <v>60</v>
      </c>
      <c r="B136" s="173" t="s">
        <v>271</v>
      </c>
      <c r="C136" s="174" t="s">
        <v>272</v>
      </c>
      <c r="D136" s="175" t="s">
        <v>104</v>
      </c>
      <c r="E136" s="176">
        <v>19.74</v>
      </c>
      <c r="F136" s="176"/>
      <c r="G136" s="177">
        <f>E136*F136</f>
        <v>0</v>
      </c>
      <c r="O136" s="171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1">
        <v>1</v>
      </c>
      <c r="CB136" s="171">
        <v>1</v>
      </c>
      <c r="CZ136" s="147">
        <v>0.01691</v>
      </c>
    </row>
    <row r="137" spans="1:15" ht="12.75">
      <c r="A137" s="178"/>
      <c r="B137" s="180"/>
      <c r="C137" s="553" t="s">
        <v>273</v>
      </c>
      <c r="D137" s="554"/>
      <c r="E137" s="181">
        <v>0</v>
      </c>
      <c r="F137" s="182"/>
      <c r="G137" s="183"/>
      <c r="M137" s="179" t="s">
        <v>273</v>
      </c>
      <c r="O137" s="171"/>
    </row>
    <row r="138" spans="1:15" ht="12.75">
      <c r="A138" s="178"/>
      <c r="B138" s="180"/>
      <c r="C138" s="553" t="s">
        <v>274</v>
      </c>
      <c r="D138" s="554"/>
      <c r="E138" s="181">
        <v>19.74</v>
      </c>
      <c r="F138" s="182"/>
      <c r="G138" s="183"/>
      <c r="M138" s="179" t="s">
        <v>274</v>
      </c>
      <c r="O138" s="171"/>
    </row>
    <row r="139" spans="1:104" ht="12.75">
      <c r="A139" s="172">
        <v>61</v>
      </c>
      <c r="B139" s="173" t="s">
        <v>275</v>
      </c>
      <c r="C139" s="174" t="s">
        <v>276</v>
      </c>
      <c r="D139" s="175" t="s">
        <v>104</v>
      </c>
      <c r="E139" s="176">
        <v>39.48</v>
      </c>
      <c r="F139" s="176"/>
      <c r="G139" s="177">
        <f>E139*F139</f>
        <v>0</v>
      </c>
      <c r="O139" s="171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>IF(AZ139=1,G139,0)</f>
        <v>0</v>
      </c>
      <c r="BB139" s="147">
        <f>IF(AZ139=2,G139,0)</f>
        <v>0</v>
      </c>
      <c r="BC139" s="147">
        <f>IF(AZ139=3,G139,0)</f>
        <v>0</v>
      </c>
      <c r="BD139" s="147">
        <f>IF(AZ139=4,G139,0)</f>
        <v>0</v>
      </c>
      <c r="BE139" s="147">
        <f>IF(AZ139=5,G139,0)</f>
        <v>0</v>
      </c>
      <c r="CA139" s="171">
        <v>1</v>
      </c>
      <c r="CB139" s="171">
        <v>1</v>
      </c>
      <c r="CZ139" s="147">
        <v>0.0004</v>
      </c>
    </row>
    <row r="140" spans="1:15" ht="12.75">
      <c r="A140" s="178"/>
      <c r="B140" s="180"/>
      <c r="C140" s="553" t="s">
        <v>277</v>
      </c>
      <c r="D140" s="554"/>
      <c r="E140" s="181">
        <v>39.48</v>
      </c>
      <c r="F140" s="182"/>
      <c r="G140" s="183"/>
      <c r="M140" s="179" t="s">
        <v>277</v>
      </c>
      <c r="O140" s="171"/>
    </row>
    <row r="141" spans="1:104" ht="12.75">
      <c r="A141" s="172">
        <v>62</v>
      </c>
      <c r="B141" s="173" t="s">
        <v>278</v>
      </c>
      <c r="C141" s="174" t="s">
        <v>279</v>
      </c>
      <c r="D141" s="175" t="s">
        <v>104</v>
      </c>
      <c r="E141" s="176">
        <v>19.74</v>
      </c>
      <c r="F141" s="176"/>
      <c r="G141" s="177">
        <f>E141*F141</f>
        <v>0</v>
      </c>
      <c r="O141" s="171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>IF(AZ141=1,G141,0)</f>
        <v>0</v>
      </c>
      <c r="BB141" s="147">
        <f>IF(AZ141=2,G141,0)</f>
        <v>0</v>
      </c>
      <c r="BC141" s="147">
        <f>IF(AZ141=3,G141,0)</f>
        <v>0</v>
      </c>
      <c r="BD141" s="147">
        <f>IF(AZ141=4,G141,0)</f>
        <v>0</v>
      </c>
      <c r="BE141" s="147">
        <f>IF(AZ141=5,G141,0)</f>
        <v>0</v>
      </c>
      <c r="CA141" s="171">
        <v>1</v>
      </c>
      <c r="CB141" s="171">
        <v>1</v>
      </c>
      <c r="CZ141" s="147">
        <v>0</v>
      </c>
    </row>
    <row r="142" spans="1:57" ht="12.75">
      <c r="A142" s="184"/>
      <c r="B142" s="185" t="s">
        <v>78</v>
      </c>
      <c r="C142" s="186" t="str">
        <f>CONCATENATE(B127," ",C127)</f>
        <v>94 Lešení a stavební výtahy</v>
      </c>
      <c r="D142" s="187"/>
      <c r="E142" s="188"/>
      <c r="F142" s="189"/>
      <c r="G142" s="190">
        <f>SUM(G127:G141)</f>
        <v>0</v>
      </c>
      <c r="O142" s="171">
        <v>4</v>
      </c>
      <c r="BA142" s="191">
        <f>SUM(BA127:BA141)</f>
        <v>0</v>
      </c>
      <c r="BB142" s="191">
        <f>SUM(BB127:BB141)</f>
        <v>0</v>
      </c>
      <c r="BC142" s="191">
        <f>SUM(BC127:BC141)</f>
        <v>0</v>
      </c>
      <c r="BD142" s="191">
        <f>SUM(BD127:BD141)</f>
        <v>0</v>
      </c>
      <c r="BE142" s="191">
        <f>SUM(BE127:BE141)</f>
        <v>0</v>
      </c>
    </row>
    <row r="143" spans="1:15" ht="12.75">
      <c r="A143" s="164" t="s">
        <v>75</v>
      </c>
      <c r="B143" s="165" t="s">
        <v>280</v>
      </c>
      <c r="C143" s="166" t="s">
        <v>281</v>
      </c>
      <c r="D143" s="167"/>
      <c r="E143" s="168"/>
      <c r="F143" s="168"/>
      <c r="G143" s="169"/>
      <c r="H143" s="170"/>
      <c r="I143" s="170"/>
      <c r="O143" s="171">
        <v>1</v>
      </c>
    </row>
    <row r="144" spans="1:104" ht="12.75">
      <c r="A144" s="172">
        <v>63</v>
      </c>
      <c r="B144" s="173" t="s">
        <v>282</v>
      </c>
      <c r="C144" s="174" t="s">
        <v>283</v>
      </c>
      <c r="D144" s="175" t="s">
        <v>104</v>
      </c>
      <c r="E144" s="176">
        <v>59.86</v>
      </c>
      <c r="F144" s="176"/>
      <c r="G144" s="177">
        <f>E144*F144</f>
        <v>0</v>
      </c>
      <c r="O144" s="171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0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1">
        <v>1</v>
      </c>
      <c r="CB144" s="171">
        <v>1</v>
      </c>
      <c r="CZ144" s="147">
        <v>4E-05</v>
      </c>
    </row>
    <row r="145" spans="1:15" ht="12.75">
      <c r="A145" s="178"/>
      <c r="B145" s="180"/>
      <c r="C145" s="553" t="s">
        <v>284</v>
      </c>
      <c r="D145" s="554"/>
      <c r="E145" s="181">
        <v>59.86</v>
      </c>
      <c r="F145" s="182"/>
      <c r="G145" s="183"/>
      <c r="M145" s="179" t="s">
        <v>284</v>
      </c>
      <c r="O145" s="171"/>
    </row>
    <row r="146" spans="1:104" ht="12.75">
      <c r="A146" s="172">
        <v>64</v>
      </c>
      <c r="B146" s="173" t="s">
        <v>285</v>
      </c>
      <c r="C146" s="174" t="s">
        <v>286</v>
      </c>
      <c r="D146" s="175" t="s">
        <v>123</v>
      </c>
      <c r="E146" s="176">
        <v>4</v>
      </c>
      <c r="F146" s="176"/>
      <c r="G146" s="177">
        <f>E146*F146</f>
        <v>0</v>
      </c>
      <c r="O146" s="171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0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1">
        <v>1</v>
      </c>
      <c r="CB146" s="171">
        <v>1</v>
      </c>
      <c r="CZ146" s="147">
        <v>0.01116</v>
      </c>
    </row>
    <row r="147" spans="1:15" ht="12.75">
      <c r="A147" s="178"/>
      <c r="B147" s="180"/>
      <c r="C147" s="553" t="s">
        <v>178</v>
      </c>
      <c r="D147" s="554"/>
      <c r="E147" s="181">
        <v>4</v>
      </c>
      <c r="F147" s="182"/>
      <c r="G147" s="183"/>
      <c r="M147" s="179">
        <v>4</v>
      </c>
      <c r="O147" s="171"/>
    </row>
    <row r="148" spans="1:104" ht="12.75">
      <c r="A148" s="172">
        <v>65</v>
      </c>
      <c r="B148" s="173" t="s">
        <v>287</v>
      </c>
      <c r="C148" s="174" t="s">
        <v>288</v>
      </c>
      <c r="D148" s="175" t="s">
        <v>123</v>
      </c>
      <c r="E148" s="176">
        <v>2</v>
      </c>
      <c r="F148" s="176"/>
      <c r="G148" s="177">
        <f>E148*F148</f>
        <v>0</v>
      </c>
      <c r="O148" s="171">
        <v>2</v>
      </c>
      <c r="AA148" s="147">
        <v>1</v>
      </c>
      <c r="AB148" s="147">
        <v>1</v>
      </c>
      <c r="AC148" s="147">
        <v>1</v>
      </c>
      <c r="AZ148" s="147">
        <v>1</v>
      </c>
      <c r="BA148" s="147">
        <f>IF(AZ148=1,G148,0)</f>
        <v>0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1">
        <v>1</v>
      </c>
      <c r="CB148" s="171">
        <v>1</v>
      </c>
      <c r="CZ148" s="147">
        <v>0.00468</v>
      </c>
    </row>
    <row r="149" spans="1:104" ht="12.75">
      <c r="A149" s="172">
        <v>66</v>
      </c>
      <c r="B149" s="173" t="s">
        <v>289</v>
      </c>
      <c r="C149" s="174" t="s">
        <v>290</v>
      </c>
      <c r="D149" s="175" t="s">
        <v>123</v>
      </c>
      <c r="E149" s="176">
        <v>22</v>
      </c>
      <c r="F149" s="176"/>
      <c r="G149" s="177">
        <f>E149*F149</f>
        <v>0</v>
      </c>
      <c r="O149" s="171">
        <v>2</v>
      </c>
      <c r="AA149" s="147">
        <v>1</v>
      </c>
      <c r="AB149" s="147">
        <v>1</v>
      </c>
      <c r="AC149" s="147">
        <v>1</v>
      </c>
      <c r="AZ149" s="147">
        <v>1</v>
      </c>
      <c r="BA149" s="147">
        <f>IF(AZ149=1,G149,0)</f>
        <v>0</v>
      </c>
      <c r="BB149" s="147">
        <f>IF(AZ149=2,G149,0)</f>
        <v>0</v>
      </c>
      <c r="BC149" s="147">
        <f>IF(AZ149=3,G149,0)</f>
        <v>0</v>
      </c>
      <c r="BD149" s="147">
        <f>IF(AZ149=4,G149,0)</f>
        <v>0</v>
      </c>
      <c r="BE149" s="147">
        <f>IF(AZ149=5,G149,0)</f>
        <v>0</v>
      </c>
      <c r="CA149" s="171">
        <v>1</v>
      </c>
      <c r="CB149" s="171">
        <v>1</v>
      </c>
      <c r="CZ149" s="147">
        <v>0</v>
      </c>
    </row>
    <row r="150" spans="1:104" ht="12.75">
      <c r="A150" s="172">
        <v>67</v>
      </c>
      <c r="B150" s="173" t="s">
        <v>291</v>
      </c>
      <c r="C150" s="174" t="s">
        <v>292</v>
      </c>
      <c r="D150" s="175" t="s">
        <v>293</v>
      </c>
      <c r="E150" s="176">
        <v>0.3018</v>
      </c>
      <c r="F150" s="176"/>
      <c r="G150" s="177">
        <f>E150*F150</f>
        <v>0</v>
      </c>
      <c r="O150" s="171">
        <v>2</v>
      </c>
      <c r="AA150" s="147">
        <v>2</v>
      </c>
      <c r="AB150" s="147">
        <v>1</v>
      </c>
      <c r="AC150" s="147">
        <v>1</v>
      </c>
      <c r="AZ150" s="147">
        <v>1</v>
      </c>
      <c r="BA150" s="147">
        <f>IF(AZ150=1,G150,0)</f>
        <v>0</v>
      </c>
      <c r="BB150" s="147">
        <f>IF(AZ150=2,G150,0)</f>
        <v>0</v>
      </c>
      <c r="BC150" s="147">
        <f>IF(AZ150=3,G150,0)</f>
        <v>0</v>
      </c>
      <c r="BD150" s="147">
        <f>IF(AZ150=4,G150,0)</f>
        <v>0</v>
      </c>
      <c r="BE150" s="147">
        <f>IF(AZ150=5,G150,0)</f>
        <v>0</v>
      </c>
      <c r="CA150" s="171">
        <v>2</v>
      </c>
      <c r="CB150" s="171">
        <v>1</v>
      </c>
      <c r="CZ150" s="147">
        <v>5.25956</v>
      </c>
    </row>
    <row r="151" spans="1:15" ht="12.75">
      <c r="A151" s="178"/>
      <c r="B151" s="180"/>
      <c r="C151" s="553" t="s">
        <v>294</v>
      </c>
      <c r="D151" s="554"/>
      <c r="E151" s="181">
        <v>0.3018</v>
      </c>
      <c r="F151" s="182"/>
      <c r="G151" s="183"/>
      <c r="M151" s="179" t="s">
        <v>294</v>
      </c>
      <c r="O151" s="171"/>
    </row>
    <row r="152" spans="1:104" ht="12.75">
      <c r="A152" s="172">
        <v>68</v>
      </c>
      <c r="B152" s="173" t="s">
        <v>295</v>
      </c>
      <c r="C152" s="174" t="s">
        <v>296</v>
      </c>
      <c r="D152" s="175" t="s">
        <v>123</v>
      </c>
      <c r="E152" s="176">
        <v>2</v>
      </c>
      <c r="F152" s="176"/>
      <c r="G152" s="177">
        <f>E152*F152</f>
        <v>0</v>
      </c>
      <c r="O152" s="171">
        <v>2</v>
      </c>
      <c r="AA152" s="147">
        <v>12</v>
      </c>
      <c r="AB152" s="147">
        <v>0</v>
      </c>
      <c r="AC152" s="147">
        <v>149</v>
      </c>
      <c r="AZ152" s="147">
        <v>1</v>
      </c>
      <c r="BA152" s="147">
        <f>IF(AZ152=1,G152,0)</f>
        <v>0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1">
        <v>12</v>
      </c>
      <c r="CB152" s="171">
        <v>0</v>
      </c>
      <c r="CZ152" s="147">
        <v>0</v>
      </c>
    </row>
    <row r="153" spans="1:104" ht="12.75">
      <c r="A153" s="172">
        <v>69</v>
      </c>
      <c r="B153" s="173" t="s">
        <v>297</v>
      </c>
      <c r="C153" s="174" t="s">
        <v>298</v>
      </c>
      <c r="D153" s="175" t="s">
        <v>299</v>
      </c>
      <c r="E153" s="176">
        <v>1</v>
      </c>
      <c r="F153" s="176"/>
      <c r="G153" s="177">
        <f>E153*F153</f>
        <v>0</v>
      </c>
      <c r="O153" s="171">
        <v>2</v>
      </c>
      <c r="AA153" s="147">
        <v>12</v>
      </c>
      <c r="AB153" s="147">
        <v>0</v>
      </c>
      <c r="AC153" s="147">
        <v>152</v>
      </c>
      <c r="AZ153" s="147">
        <v>1</v>
      </c>
      <c r="BA153" s="147">
        <f>IF(AZ153=1,G153,0)</f>
        <v>0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1">
        <v>12</v>
      </c>
      <c r="CB153" s="171">
        <v>0</v>
      </c>
      <c r="CZ153" s="147">
        <v>0</v>
      </c>
    </row>
    <row r="154" spans="1:104" ht="12.75">
      <c r="A154" s="172">
        <v>70</v>
      </c>
      <c r="B154" s="173" t="s">
        <v>300</v>
      </c>
      <c r="C154" s="174" t="s">
        <v>301</v>
      </c>
      <c r="D154" s="175" t="s">
        <v>123</v>
      </c>
      <c r="E154" s="176">
        <v>2</v>
      </c>
      <c r="F154" s="176"/>
      <c r="G154" s="177">
        <f>E154*F154</f>
        <v>0</v>
      </c>
      <c r="O154" s="171">
        <v>2</v>
      </c>
      <c r="AA154" s="147">
        <v>3</v>
      </c>
      <c r="AB154" s="147">
        <v>1</v>
      </c>
      <c r="AC154" s="147">
        <v>4295330115</v>
      </c>
      <c r="AZ154" s="147">
        <v>1</v>
      </c>
      <c r="BA154" s="147">
        <f>IF(AZ154=1,G154,0)</f>
        <v>0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1">
        <v>3</v>
      </c>
      <c r="CB154" s="171">
        <v>1</v>
      </c>
      <c r="CZ154" s="147">
        <v>0.0047</v>
      </c>
    </row>
    <row r="155" spans="1:104" ht="12.75">
      <c r="A155" s="172">
        <v>71</v>
      </c>
      <c r="B155" s="173" t="s">
        <v>302</v>
      </c>
      <c r="C155" s="174" t="s">
        <v>303</v>
      </c>
      <c r="D155" s="175" t="s">
        <v>123</v>
      </c>
      <c r="E155" s="176">
        <v>2</v>
      </c>
      <c r="F155" s="176"/>
      <c r="G155" s="177">
        <f>E155*F155</f>
        <v>0</v>
      </c>
      <c r="O155" s="171">
        <v>2</v>
      </c>
      <c r="AA155" s="147">
        <v>3</v>
      </c>
      <c r="AB155" s="147">
        <v>1</v>
      </c>
      <c r="AC155" s="147" t="s">
        <v>302</v>
      </c>
      <c r="AZ155" s="147">
        <v>1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1">
        <v>3</v>
      </c>
      <c r="CB155" s="171">
        <v>1</v>
      </c>
      <c r="CZ155" s="147">
        <v>0.00226</v>
      </c>
    </row>
    <row r="156" spans="1:104" ht="12.75">
      <c r="A156" s="172">
        <v>72</v>
      </c>
      <c r="B156" s="173" t="s">
        <v>304</v>
      </c>
      <c r="C156" s="174" t="s">
        <v>305</v>
      </c>
      <c r="D156" s="175" t="s">
        <v>123</v>
      </c>
      <c r="E156" s="176">
        <v>2</v>
      </c>
      <c r="F156" s="176"/>
      <c r="G156" s="177">
        <f>E156*F156</f>
        <v>0</v>
      </c>
      <c r="O156" s="171">
        <v>2</v>
      </c>
      <c r="AA156" s="147">
        <v>3</v>
      </c>
      <c r="AB156" s="147">
        <v>1</v>
      </c>
      <c r="AC156" s="147">
        <v>44984124</v>
      </c>
      <c r="AZ156" s="147">
        <v>1</v>
      </c>
      <c r="BA156" s="147">
        <f>IF(AZ156=1,G156,0)</f>
        <v>0</v>
      </c>
      <c r="BB156" s="147">
        <f>IF(AZ156=2,G156,0)</f>
        <v>0</v>
      </c>
      <c r="BC156" s="147">
        <f>IF(AZ156=3,G156,0)</f>
        <v>0</v>
      </c>
      <c r="BD156" s="147">
        <f>IF(AZ156=4,G156,0)</f>
        <v>0</v>
      </c>
      <c r="BE156" s="147">
        <f>IF(AZ156=5,G156,0)</f>
        <v>0</v>
      </c>
      <c r="CA156" s="171">
        <v>3</v>
      </c>
      <c r="CB156" s="171">
        <v>1</v>
      </c>
      <c r="CZ156" s="147">
        <v>0.0155</v>
      </c>
    </row>
    <row r="157" spans="1:57" ht="12.75">
      <c r="A157" s="184"/>
      <c r="B157" s="185" t="s">
        <v>78</v>
      </c>
      <c r="C157" s="186" t="str">
        <f>CONCATENATE(B143," ",C143)</f>
        <v>95 Dokončovací konstrukce na pozemních stavbách</v>
      </c>
      <c r="D157" s="187"/>
      <c r="E157" s="188"/>
      <c r="F157" s="189"/>
      <c r="G157" s="190">
        <f>SUM(G143:G156)</f>
        <v>0</v>
      </c>
      <c r="O157" s="171">
        <v>4</v>
      </c>
      <c r="BA157" s="191">
        <f>SUM(BA143:BA156)</f>
        <v>0</v>
      </c>
      <c r="BB157" s="191">
        <f>SUM(BB143:BB156)</f>
        <v>0</v>
      </c>
      <c r="BC157" s="191">
        <f>SUM(BC143:BC156)</f>
        <v>0</v>
      </c>
      <c r="BD157" s="191">
        <f>SUM(BD143:BD156)</f>
        <v>0</v>
      </c>
      <c r="BE157" s="191">
        <f>SUM(BE143:BE156)</f>
        <v>0</v>
      </c>
    </row>
    <row r="158" spans="1:15" ht="12.75">
      <c r="A158" s="164" t="s">
        <v>75</v>
      </c>
      <c r="B158" s="165" t="s">
        <v>306</v>
      </c>
      <c r="C158" s="166" t="s">
        <v>307</v>
      </c>
      <c r="D158" s="167"/>
      <c r="E158" s="168"/>
      <c r="F158" s="168"/>
      <c r="G158" s="169"/>
      <c r="H158" s="170"/>
      <c r="I158" s="170"/>
      <c r="O158" s="171">
        <v>1</v>
      </c>
    </row>
    <row r="159" spans="1:104" ht="12.75">
      <c r="A159" s="172">
        <v>73</v>
      </c>
      <c r="B159" s="173" t="s">
        <v>308</v>
      </c>
      <c r="C159" s="174" t="s">
        <v>309</v>
      </c>
      <c r="D159" s="175" t="s">
        <v>84</v>
      </c>
      <c r="E159" s="176">
        <v>52.1585</v>
      </c>
      <c r="F159" s="176"/>
      <c r="G159" s="177">
        <f>E159*F159</f>
        <v>0</v>
      </c>
      <c r="O159" s="171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>IF(AZ159=1,G159,0)</f>
        <v>0</v>
      </c>
      <c r="BB159" s="147">
        <f>IF(AZ159=2,G159,0)</f>
        <v>0</v>
      </c>
      <c r="BC159" s="147">
        <f>IF(AZ159=3,G159,0)</f>
        <v>0</v>
      </c>
      <c r="BD159" s="147">
        <f>IF(AZ159=4,G159,0)</f>
        <v>0</v>
      </c>
      <c r="BE159" s="147">
        <f>IF(AZ159=5,G159,0)</f>
        <v>0</v>
      </c>
      <c r="CA159" s="171">
        <v>1</v>
      </c>
      <c r="CB159" s="171">
        <v>1</v>
      </c>
      <c r="CZ159" s="147">
        <v>0</v>
      </c>
    </row>
    <row r="160" spans="1:15" ht="22.5">
      <c r="A160" s="178"/>
      <c r="B160" s="180"/>
      <c r="C160" s="553" t="s">
        <v>116</v>
      </c>
      <c r="D160" s="554"/>
      <c r="E160" s="181">
        <v>52.1585</v>
      </c>
      <c r="F160" s="182"/>
      <c r="G160" s="183"/>
      <c r="M160" s="179" t="s">
        <v>116</v>
      </c>
      <c r="O160" s="171"/>
    </row>
    <row r="161" spans="1:104" ht="12.75">
      <c r="A161" s="172">
        <v>74</v>
      </c>
      <c r="B161" s="173" t="s">
        <v>310</v>
      </c>
      <c r="C161" s="174" t="s">
        <v>311</v>
      </c>
      <c r="D161" s="175" t="s">
        <v>84</v>
      </c>
      <c r="E161" s="176">
        <v>17.277</v>
      </c>
      <c r="F161" s="176"/>
      <c r="G161" s="177">
        <f>E161*F161</f>
        <v>0</v>
      </c>
      <c r="O161" s="171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A161" s="171">
        <v>1</v>
      </c>
      <c r="CB161" s="171">
        <v>1</v>
      </c>
      <c r="CZ161" s="147">
        <v>0</v>
      </c>
    </row>
    <row r="162" spans="1:15" ht="12.75">
      <c r="A162" s="178"/>
      <c r="B162" s="180"/>
      <c r="C162" s="553" t="s">
        <v>312</v>
      </c>
      <c r="D162" s="554"/>
      <c r="E162" s="181">
        <v>17.277</v>
      </c>
      <c r="F162" s="182"/>
      <c r="G162" s="183"/>
      <c r="M162" s="179" t="s">
        <v>312</v>
      </c>
      <c r="O162" s="171"/>
    </row>
    <row r="163" spans="1:104" ht="12.75">
      <c r="A163" s="172">
        <v>75</v>
      </c>
      <c r="B163" s="173" t="s">
        <v>313</v>
      </c>
      <c r="C163" s="174" t="s">
        <v>314</v>
      </c>
      <c r="D163" s="175" t="s">
        <v>104</v>
      </c>
      <c r="E163" s="176">
        <v>2.415</v>
      </c>
      <c r="F163" s="176"/>
      <c r="G163" s="177">
        <f>E163*F163</f>
        <v>0</v>
      </c>
      <c r="O163" s="171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>IF(AZ163=1,G163,0)</f>
        <v>0</v>
      </c>
      <c r="BB163" s="147">
        <f>IF(AZ163=2,G163,0)</f>
        <v>0</v>
      </c>
      <c r="BC163" s="147">
        <f>IF(AZ163=3,G163,0)</f>
        <v>0</v>
      </c>
      <c r="BD163" s="147">
        <f>IF(AZ163=4,G163,0)</f>
        <v>0</v>
      </c>
      <c r="BE163" s="147">
        <f>IF(AZ163=5,G163,0)</f>
        <v>0</v>
      </c>
      <c r="CA163" s="171">
        <v>1</v>
      </c>
      <c r="CB163" s="171">
        <v>1</v>
      </c>
      <c r="CZ163" s="147">
        <v>0.00067</v>
      </c>
    </row>
    <row r="164" spans="1:15" ht="12.75">
      <c r="A164" s="178"/>
      <c r="B164" s="180"/>
      <c r="C164" s="553" t="s">
        <v>222</v>
      </c>
      <c r="D164" s="554"/>
      <c r="E164" s="181">
        <v>0</v>
      </c>
      <c r="F164" s="182"/>
      <c r="G164" s="183"/>
      <c r="M164" s="179" t="s">
        <v>222</v>
      </c>
      <c r="O164" s="171"/>
    </row>
    <row r="165" spans="1:15" ht="12.75">
      <c r="A165" s="178"/>
      <c r="B165" s="180"/>
      <c r="C165" s="553" t="s">
        <v>315</v>
      </c>
      <c r="D165" s="554"/>
      <c r="E165" s="181">
        <v>2.415</v>
      </c>
      <c r="F165" s="182"/>
      <c r="G165" s="183"/>
      <c r="M165" s="179" t="s">
        <v>315</v>
      </c>
      <c r="O165" s="171"/>
    </row>
    <row r="166" spans="1:104" ht="12.75">
      <c r="A166" s="172">
        <v>76</v>
      </c>
      <c r="B166" s="173" t="s">
        <v>316</v>
      </c>
      <c r="C166" s="174" t="s">
        <v>317</v>
      </c>
      <c r="D166" s="175" t="s">
        <v>104</v>
      </c>
      <c r="E166" s="176">
        <v>2.1078</v>
      </c>
      <c r="F166" s="176"/>
      <c r="G166" s="177">
        <f>E166*F166</f>
        <v>0</v>
      </c>
      <c r="O166" s="171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>IF(AZ166=1,G166,0)</f>
        <v>0</v>
      </c>
      <c r="BB166" s="147">
        <f>IF(AZ166=2,G166,0)</f>
        <v>0</v>
      </c>
      <c r="BC166" s="147">
        <f>IF(AZ166=3,G166,0)</f>
        <v>0</v>
      </c>
      <c r="BD166" s="147">
        <f>IF(AZ166=4,G166,0)</f>
        <v>0</v>
      </c>
      <c r="BE166" s="147">
        <f>IF(AZ166=5,G166,0)</f>
        <v>0</v>
      </c>
      <c r="CA166" s="171">
        <v>1</v>
      </c>
      <c r="CB166" s="171">
        <v>1</v>
      </c>
      <c r="CZ166" s="147">
        <v>0.00067</v>
      </c>
    </row>
    <row r="167" spans="1:15" ht="12.75">
      <c r="A167" s="178"/>
      <c r="B167" s="180"/>
      <c r="C167" s="553" t="s">
        <v>222</v>
      </c>
      <c r="D167" s="554"/>
      <c r="E167" s="181">
        <v>0</v>
      </c>
      <c r="F167" s="182"/>
      <c r="G167" s="183"/>
      <c r="M167" s="179" t="s">
        <v>222</v>
      </c>
      <c r="O167" s="171"/>
    </row>
    <row r="168" spans="1:15" ht="12.75">
      <c r="A168" s="178"/>
      <c r="B168" s="180"/>
      <c r="C168" s="553" t="s">
        <v>318</v>
      </c>
      <c r="D168" s="554"/>
      <c r="E168" s="181">
        <v>0</v>
      </c>
      <c r="F168" s="182"/>
      <c r="G168" s="183"/>
      <c r="M168" s="179" t="s">
        <v>318</v>
      </c>
      <c r="O168" s="171"/>
    </row>
    <row r="169" spans="1:15" ht="12.75">
      <c r="A169" s="178"/>
      <c r="B169" s="180"/>
      <c r="C169" s="553" t="s">
        <v>319</v>
      </c>
      <c r="D169" s="554"/>
      <c r="E169" s="181">
        <v>1.742</v>
      </c>
      <c r="F169" s="182"/>
      <c r="G169" s="183"/>
      <c r="M169" s="179" t="s">
        <v>319</v>
      </c>
      <c r="O169" s="171"/>
    </row>
    <row r="170" spans="1:15" ht="12.75">
      <c r="A170" s="178"/>
      <c r="B170" s="180"/>
      <c r="C170" s="553" t="s">
        <v>320</v>
      </c>
      <c r="D170" s="554"/>
      <c r="E170" s="181">
        <v>0.3658</v>
      </c>
      <c r="F170" s="182"/>
      <c r="G170" s="183"/>
      <c r="M170" s="179" t="s">
        <v>320</v>
      </c>
      <c r="O170" s="171"/>
    </row>
    <row r="171" spans="1:104" ht="12.75">
      <c r="A171" s="172">
        <v>77</v>
      </c>
      <c r="B171" s="173" t="s">
        <v>321</v>
      </c>
      <c r="C171" s="174" t="s">
        <v>322</v>
      </c>
      <c r="D171" s="175" t="s">
        <v>84</v>
      </c>
      <c r="E171" s="176">
        <v>30.8805</v>
      </c>
      <c r="F171" s="176"/>
      <c r="G171" s="177">
        <f>E171*F171</f>
        <v>0</v>
      </c>
      <c r="O171" s="171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0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1">
        <v>1</v>
      </c>
      <c r="CB171" s="171">
        <v>1</v>
      </c>
      <c r="CZ171" s="147">
        <v>0</v>
      </c>
    </row>
    <row r="172" spans="1:15" ht="12.75">
      <c r="A172" s="178"/>
      <c r="B172" s="180"/>
      <c r="C172" s="553" t="s">
        <v>323</v>
      </c>
      <c r="D172" s="554"/>
      <c r="E172" s="181">
        <v>30.8805</v>
      </c>
      <c r="F172" s="182"/>
      <c r="G172" s="183"/>
      <c r="M172" s="179" t="s">
        <v>323</v>
      </c>
      <c r="O172" s="171"/>
    </row>
    <row r="173" spans="1:104" ht="12.75">
      <c r="A173" s="172">
        <v>78</v>
      </c>
      <c r="B173" s="173" t="s">
        <v>324</v>
      </c>
      <c r="C173" s="174" t="s">
        <v>325</v>
      </c>
      <c r="D173" s="175" t="s">
        <v>84</v>
      </c>
      <c r="E173" s="176">
        <v>1.007</v>
      </c>
      <c r="F173" s="176"/>
      <c r="G173" s="177">
        <f>E173*F173</f>
        <v>0</v>
      </c>
      <c r="O173" s="171">
        <v>2</v>
      </c>
      <c r="AA173" s="147">
        <v>1</v>
      </c>
      <c r="AB173" s="147">
        <v>1</v>
      </c>
      <c r="AC173" s="147">
        <v>1</v>
      </c>
      <c r="AZ173" s="147">
        <v>1</v>
      </c>
      <c r="BA173" s="147">
        <f>IF(AZ173=1,G173,0)</f>
        <v>0</v>
      </c>
      <c r="BB173" s="147">
        <f>IF(AZ173=2,G173,0)</f>
        <v>0</v>
      </c>
      <c r="BC173" s="147">
        <f>IF(AZ173=3,G173,0)</f>
        <v>0</v>
      </c>
      <c r="BD173" s="147">
        <f>IF(AZ173=4,G173,0)</f>
        <v>0</v>
      </c>
      <c r="BE173" s="147">
        <f>IF(AZ173=5,G173,0)</f>
        <v>0</v>
      </c>
      <c r="CA173" s="171">
        <v>1</v>
      </c>
      <c r="CB173" s="171">
        <v>1</v>
      </c>
      <c r="CZ173" s="147">
        <v>0.00741</v>
      </c>
    </row>
    <row r="174" spans="1:15" ht="12.75">
      <c r="A174" s="178"/>
      <c r="B174" s="180"/>
      <c r="C174" s="553" t="s">
        <v>222</v>
      </c>
      <c r="D174" s="554"/>
      <c r="E174" s="181">
        <v>0</v>
      </c>
      <c r="F174" s="182"/>
      <c r="G174" s="183"/>
      <c r="M174" s="179" t="s">
        <v>222</v>
      </c>
      <c r="O174" s="171"/>
    </row>
    <row r="175" spans="1:15" ht="12.75">
      <c r="A175" s="178"/>
      <c r="B175" s="180"/>
      <c r="C175" s="553" t="s">
        <v>318</v>
      </c>
      <c r="D175" s="554"/>
      <c r="E175" s="181">
        <v>0</v>
      </c>
      <c r="F175" s="182"/>
      <c r="G175" s="183"/>
      <c r="M175" s="179" t="s">
        <v>318</v>
      </c>
      <c r="O175" s="171"/>
    </row>
    <row r="176" spans="1:15" ht="12.75">
      <c r="A176" s="178"/>
      <c r="B176" s="180"/>
      <c r="C176" s="553" t="s">
        <v>326</v>
      </c>
      <c r="D176" s="554"/>
      <c r="E176" s="181">
        <v>0.6932</v>
      </c>
      <c r="F176" s="182"/>
      <c r="G176" s="183"/>
      <c r="M176" s="179" t="s">
        <v>326</v>
      </c>
      <c r="O176" s="171"/>
    </row>
    <row r="177" spans="1:15" ht="12.75">
      <c r="A177" s="178"/>
      <c r="B177" s="180"/>
      <c r="C177" s="553" t="s">
        <v>327</v>
      </c>
      <c r="D177" s="554"/>
      <c r="E177" s="181">
        <v>0</v>
      </c>
      <c r="F177" s="182"/>
      <c r="G177" s="183"/>
      <c r="M177" s="179" t="s">
        <v>327</v>
      </c>
      <c r="O177" s="171"/>
    </row>
    <row r="178" spans="1:15" ht="12.75">
      <c r="A178" s="178"/>
      <c r="B178" s="180"/>
      <c r="C178" s="553" t="s">
        <v>328</v>
      </c>
      <c r="D178" s="554"/>
      <c r="E178" s="181">
        <v>0.3137</v>
      </c>
      <c r="F178" s="182"/>
      <c r="G178" s="183"/>
      <c r="M178" s="179" t="s">
        <v>328</v>
      </c>
      <c r="O178" s="171"/>
    </row>
    <row r="179" spans="1:104" ht="12.75">
      <c r="A179" s="172">
        <v>79</v>
      </c>
      <c r="B179" s="173" t="s">
        <v>329</v>
      </c>
      <c r="C179" s="174" t="s">
        <v>330</v>
      </c>
      <c r="D179" s="175" t="s">
        <v>104</v>
      </c>
      <c r="E179" s="176">
        <v>9.576</v>
      </c>
      <c r="F179" s="176"/>
      <c r="G179" s="177">
        <f>E179*F179</f>
        <v>0</v>
      </c>
      <c r="O179" s="171">
        <v>2</v>
      </c>
      <c r="AA179" s="147">
        <v>1</v>
      </c>
      <c r="AB179" s="147">
        <v>1</v>
      </c>
      <c r="AC179" s="147">
        <v>1</v>
      </c>
      <c r="AZ179" s="147">
        <v>1</v>
      </c>
      <c r="BA179" s="147">
        <f>IF(AZ179=1,G179,0)</f>
        <v>0</v>
      </c>
      <c r="BB179" s="147">
        <f>IF(AZ179=2,G179,0)</f>
        <v>0</v>
      </c>
      <c r="BC179" s="147">
        <f>IF(AZ179=3,G179,0)</f>
        <v>0</v>
      </c>
      <c r="BD179" s="147">
        <f>IF(AZ179=4,G179,0)</f>
        <v>0</v>
      </c>
      <c r="BE179" s="147">
        <f>IF(AZ179=5,G179,0)</f>
        <v>0</v>
      </c>
      <c r="CA179" s="171">
        <v>1</v>
      </c>
      <c r="CB179" s="171">
        <v>1</v>
      </c>
      <c r="CZ179" s="147">
        <v>0.00033</v>
      </c>
    </row>
    <row r="180" spans="1:15" ht="12.75">
      <c r="A180" s="178"/>
      <c r="B180" s="180"/>
      <c r="C180" s="553" t="s">
        <v>222</v>
      </c>
      <c r="D180" s="554"/>
      <c r="E180" s="181">
        <v>0</v>
      </c>
      <c r="F180" s="182"/>
      <c r="G180" s="183"/>
      <c r="M180" s="179" t="s">
        <v>222</v>
      </c>
      <c r="O180" s="171"/>
    </row>
    <row r="181" spans="1:15" ht="12.75">
      <c r="A181" s="178"/>
      <c r="B181" s="180"/>
      <c r="C181" s="553" t="s">
        <v>331</v>
      </c>
      <c r="D181" s="554"/>
      <c r="E181" s="181">
        <v>0</v>
      </c>
      <c r="F181" s="182"/>
      <c r="G181" s="183"/>
      <c r="M181" s="179" t="s">
        <v>331</v>
      </c>
      <c r="O181" s="171"/>
    </row>
    <row r="182" spans="1:15" ht="12.75">
      <c r="A182" s="178"/>
      <c r="B182" s="180"/>
      <c r="C182" s="553" t="s">
        <v>332</v>
      </c>
      <c r="D182" s="554"/>
      <c r="E182" s="181">
        <v>9.576</v>
      </c>
      <c r="F182" s="182"/>
      <c r="G182" s="183"/>
      <c r="M182" s="179" t="s">
        <v>332</v>
      </c>
      <c r="O182" s="171"/>
    </row>
    <row r="183" spans="1:104" ht="12.75">
      <c r="A183" s="172">
        <v>80</v>
      </c>
      <c r="B183" s="173" t="s">
        <v>333</v>
      </c>
      <c r="C183" s="174" t="s">
        <v>334</v>
      </c>
      <c r="D183" s="175" t="s">
        <v>84</v>
      </c>
      <c r="E183" s="176">
        <v>0.3137</v>
      </c>
      <c r="F183" s="176"/>
      <c r="G183" s="177">
        <f>E183*F183</f>
        <v>0</v>
      </c>
      <c r="O183" s="171">
        <v>2</v>
      </c>
      <c r="AA183" s="147">
        <v>1</v>
      </c>
      <c r="AB183" s="147">
        <v>1</v>
      </c>
      <c r="AC183" s="147">
        <v>1</v>
      </c>
      <c r="AZ183" s="147">
        <v>1</v>
      </c>
      <c r="BA183" s="147">
        <f>IF(AZ183=1,G183,0)</f>
        <v>0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1">
        <v>1</v>
      </c>
      <c r="CB183" s="171">
        <v>1</v>
      </c>
      <c r="CZ183" s="147">
        <v>0</v>
      </c>
    </row>
    <row r="184" spans="1:15" ht="12.75">
      <c r="A184" s="178"/>
      <c r="B184" s="180"/>
      <c r="C184" s="553" t="s">
        <v>327</v>
      </c>
      <c r="D184" s="554"/>
      <c r="E184" s="181">
        <v>0</v>
      </c>
      <c r="F184" s="182"/>
      <c r="G184" s="183"/>
      <c r="M184" s="179" t="s">
        <v>327</v>
      </c>
      <c r="O184" s="171"/>
    </row>
    <row r="185" spans="1:15" ht="12.75">
      <c r="A185" s="178"/>
      <c r="B185" s="180"/>
      <c r="C185" s="553" t="s">
        <v>328</v>
      </c>
      <c r="D185" s="554"/>
      <c r="E185" s="181">
        <v>0.3137</v>
      </c>
      <c r="F185" s="182"/>
      <c r="G185" s="183"/>
      <c r="M185" s="179" t="s">
        <v>328</v>
      </c>
      <c r="O185" s="171"/>
    </row>
    <row r="186" spans="1:104" ht="12.75">
      <c r="A186" s="172">
        <v>81</v>
      </c>
      <c r="B186" s="173" t="s">
        <v>335</v>
      </c>
      <c r="C186" s="174" t="s">
        <v>336</v>
      </c>
      <c r="D186" s="175" t="s">
        <v>84</v>
      </c>
      <c r="E186" s="176">
        <v>2.474</v>
      </c>
      <c r="F186" s="176"/>
      <c r="G186" s="177">
        <f>E186*F186</f>
        <v>0</v>
      </c>
      <c r="O186" s="171">
        <v>2</v>
      </c>
      <c r="AA186" s="147">
        <v>1</v>
      </c>
      <c r="AB186" s="147">
        <v>1</v>
      </c>
      <c r="AC186" s="147">
        <v>1</v>
      </c>
      <c r="AZ186" s="147">
        <v>1</v>
      </c>
      <c r="BA186" s="147">
        <f>IF(AZ186=1,G186,0)</f>
        <v>0</v>
      </c>
      <c r="BB186" s="147">
        <f>IF(AZ186=2,G186,0)</f>
        <v>0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1">
        <v>1</v>
      </c>
      <c r="CB186" s="171">
        <v>1</v>
      </c>
      <c r="CZ186" s="147">
        <v>0</v>
      </c>
    </row>
    <row r="187" spans="1:15" ht="12.75">
      <c r="A187" s="178"/>
      <c r="B187" s="180"/>
      <c r="C187" s="553" t="s">
        <v>222</v>
      </c>
      <c r="D187" s="554"/>
      <c r="E187" s="181">
        <v>0</v>
      </c>
      <c r="F187" s="182"/>
      <c r="G187" s="183"/>
      <c r="M187" s="179" t="s">
        <v>222</v>
      </c>
      <c r="O187" s="171"/>
    </row>
    <row r="188" spans="1:15" ht="12.75">
      <c r="A188" s="178"/>
      <c r="B188" s="180"/>
      <c r="C188" s="553" t="s">
        <v>318</v>
      </c>
      <c r="D188" s="554"/>
      <c r="E188" s="181">
        <v>0</v>
      </c>
      <c r="F188" s="182"/>
      <c r="G188" s="183"/>
      <c r="M188" s="179" t="s">
        <v>318</v>
      </c>
      <c r="O188" s="171"/>
    </row>
    <row r="189" spans="1:15" ht="12.75">
      <c r="A189" s="178"/>
      <c r="B189" s="180"/>
      <c r="C189" s="553" t="s">
        <v>337</v>
      </c>
      <c r="D189" s="554"/>
      <c r="E189" s="181">
        <v>2.474</v>
      </c>
      <c r="F189" s="182"/>
      <c r="G189" s="183"/>
      <c r="M189" s="179" t="s">
        <v>337</v>
      </c>
      <c r="O189" s="171"/>
    </row>
    <row r="190" spans="1:104" ht="12.75">
      <c r="A190" s="172">
        <v>82</v>
      </c>
      <c r="B190" s="173" t="s">
        <v>338</v>
      </c>
      <c r="C190" s="174" t="s">
        <v>339</v>
      </c>
      <c r="D190" s="175" t="s">
        <v>84</v>
      </c>
      <c r="E190" s="176">
        <v>0.4706</v>
      </c>
      <c r="F190" s="176"/>
      <c r="G190" s="177">
        <f>E190*F190</f>
        <v>0</v>
      </c>
      <c r="O190" s="171">
        <v>2</v>
      </c>
      <c r="AA190" s="147">
        <v>1</v>
      </c>
      <c r="AB190" s="147">
        <v>1</v>
      </c>
      <c r="AC190" s="147">
        <v>1</v>
      </c>
      <c r="AZ190" s="147">
        <v>1</v>
      </c>
      <c r="BA190" s="147">
        <f>IF(AZ190=1,G190,0)</f>
        <v>0</v>
      </c>
      <c r="BB190" s="147">
        <f>IF(AZ190=2,G190,0)</f>
        <v>0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1">
        <v>1</v>
      </c>
      <c r="CB190" s="171">
        <v>1</v>
      </c>
      <c r="CZ190" s="147">
        <v>0</v>
      </c>
    </row>
    <row r="191" spans="1:15" ht="12.75">
      <c r="A191" s="178"/>
      <c r="B191" s="180"/>
      <c r="C191" s="553" t="s">
        <v>327</v>
      </c>
      <c r="D191" s="554"/>
      <c r="E191" s="181">
        <v>0</v>
      </c>
      <c r="F191" s="182"/>
      <c r="G191" s="183"/>
      <c r="M191" s="179" t="s">
        <v>327</v>
      </c>
      <c r="O191" s="171"/>
    </row>
    <row r="192" spans="1:15" ht="12.75">
      <c r="A192" s="178"/>
      <c r="B192" s="180"/>
      <c r="C192" s="553" t="s">
        <v>340</v>
      </c>
      <c r="D192" s="554"/>
      <c r="E192" s="181">
        <v>0.4706</v>
      </c>
      <c r="F192" s="182"/>
      <c r="G192" s="183"/>
      <c r="M192" s="179" t="s">
        <v>340</v>
      </c>
      <c r="O192" s="171"/>
    </row>
    <row r="193" spans="1:104" ht="12.75">
      <c r="A193" s="172">
        <v>83</v>
      </c>
      <c r="B193" s="173" t="s">
        <v>341</v>
      </c>
      <c r="C193" s="174" t="s">
        <v>342</v>
      </c>
      <c r="D193" s="175" t="s">
        <v>84</v>
      </c>
      <c r="E193" s="176">
        <v>0.8362</v>
      </c>
      <c r="F193" s="176"/>
      <c r="G193" s="177">
        <f>E193*F193</f>
        <v>0</v>
      </c>
      <c r="O193" s="171">
        <v>2</v>
      </c>
      <c r="AA193" s="147">
        <v>1</v>
      </c>
      <c r="AB193" s="147">
        <v>1</v>
      </c>
      <c r="AC193" s="147">
        <v>1</v>
      </c>
      <c r="AZ193" s="147">
        <v>1</v>
      </c>
      <c r="BA193" s="147">
        <f>IF(AZ193=1,G193,0)</f>
        <v>0</v>
      </c>
      <c r="BB193" s="147">
        <f>IF(AZ193=2,G193,0)</f>
        <v>0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1">
        <v>1</v>
      </c>
      <c r="CB193" s="171">
        <v>1</v>
      </c>
      <c r="CZ193" s="147">
        <v>0</v>
      </c>
    </row>
    <row r="194" spans="1:15" ht="12.75">
      <c r="A194" s="178"/>
      <c r="B194" s="180"/>
      <c r="C194" s="553" t="s">
        <v>343</v>
      </c>
      <c r="D194" s="554"/>
      <c r="E194" s="181">
        <v>0</v>
      </c>
      <c r="F194" s="182"/>
      <c r="G194" s="183"/>
      <c r="M194" s="179" t="s">
        <v>343</v>
      </c>
      <c r="O194" s="171"/>
    </row>
    <row r="195" spans="1:15" ht="12.75">
      <c r="A195" s="178"/>
      <c r="B195" s="180"/>
      <c r="C195" s="553" t="s">
        <v>344</v>
      </c>
      <c r="D195" s="554"/>
      <c r="E195" s="181">
        <v>0.8362</v>
      </c>
      <c r="F195" s="182"/>
      <c r="G195" s="183"/>
      <c r="M195" s="179" t="s">
        <v>344</v>
      </c>
      <c r="O195" s="171"/>
    </row>
    <row r="196" spans="1:104" ht="12.75">
      <c r="A196" s="172">
        <v>84</v>
      </c>
      <c r="B196" s="173" t="s">
        <v>345</v>
      </c>
      <c r="C196" s="174" t="s">
        <v>346</v>
      </c>
      <c r="D196" s="175" t="s">
        <v>84</v>
      </c>
      <c r="E196" s="176">
        <v>3.711</v>
      </c>
      <c r="F196" s="176"/>
      <c r="G196" s="177">
        <f>E196*F196</f>
        <v>0</v>
      </c>
      <c r="O196" s="171">
        <v>2</v>
      </c>
      <c r="AA196" s="147">
        <v>1</v>
      </c>
      <c r="AB196" s="147">
        <v>1</v>
      </c>
      <c r="AC196" s="147">
        <v>1</v>
      </c>
      <c r="AZ196" s="147">
        <v>1</v>
      </c>
      <c r="BA196" s="147">
        <f>IF(AZ196=1,G196,0)</f>
        <v>0</v>
      </c>
      <c r="BB196" s="147">
        <f>IF(AZ196=2,G196,0)</f>
        <v>0</v>
      </c>
      <c r="BC196" s="147">
        <f>IF(AZ196=3,G196,0)</f>
        <v>0</v>
      </c>
      <c r="BD196" s="147">
        <f>IF(AZ196=4,G196,0)</f>
        <v>0</v>
      </c>
      <c r="BE196" s="147">
        <f>IF(AZ196=5,G196,0)</f>
        <v>0</v>
      </c>
      <c r="CA196" s="171">
        <v>1</v>
      </c>
      <c r="CB196" s="171">
        <v>1</v>
      </c>
      <c r="CZ196" s="147">
        <v>0</v>
      </c>
    </row>
    <row r="197" spans="1:15" ht="12.75">
      <c r="A197" s="178"/>
      <c r="B197" s="180"/>
      <c r="C197" s="553" t="s">
        <v>222</v>
      </c>
      <c r="D197" s="554"/>
      <c r="E197" s="181">
        <v>0</v>
      </c>
      <c r="F197" s="182"/>
      <c r="G197" s="183"/>
      <c r="M197" s="179" t="s">
        <v>222</v>
      </c>
      <c r="O197" s="171"/>
    </row>
    <row r="198" spans="1:15" ht="12.75">
      <c r="A198" s="178"/>
      <c r="B198" s="180"/>
      <c r="C198" s="553" t="s">
        <v>318</v>
      </c>
      <c r="D198" s="554"/>
      <c r="E198" s="181">
        <v>0</v>
      </c>
      <c r="F198" s="182"/>
      <c r="G198" s="183"/>
      <c r="M198" s="179" t="s">
        <v>318</v>
      </c>
      <c r="O198" s="171"/>
    </row>
    <row r="199" spans="1:15" ht="12.75">
      <c r="A199" s="178"/>
      <c r="B199" s="180"/>
      <c r="C199" s="553" t="s">
        <v>347</v>
      </c>
      <c r="D199" s="554"/>
      <c r="E199" s="181">
        <v>3.711</v>
      </c>
      <c r="F199" s="182"/>
      <c r="G199" s="183"/>
      <c r="M199" s="179" t="s">
        <v>347</v>
      </c>
      <c r="O199" s="171"/>
    </row>
    <row r="200" spans="1:104" ht="12.75">
      <c r="A200" s="172">
        <v>85</v>
      </c>
      <c r="B200" s="173" t="s">
        <v>348</v>
      </c>
      <c r="C200" s="174" t="s">
        <v>349</v>
      </c>
      <c r="D200" s="175" t="s">
        <v>84</v>
      </c>
      <c r="E200" s="176">
        <v>4.1816</v>
      </c>
      <c r="F200" s="176"/>
      <c r="G200" s="177">
        <f>E200*F200</f>
        <v>0</v>
      </c>
      <c r="O200" s="171">
        <v>2</v>
      </c>
      <c r="AA200" s="147">
        <v>1</v>
      </c>
      <c r="AB200" s="147">
        <v>1</v>
      </c>
      <c r="AC200" s="147">
        <v>1</v>
      </c>
      <c r="AZ200" s="147">
        <v>1</v>
      </c>
      <c r="BA200" s="147">
        <f>IF(AZ200=1,G200,0)</f>
        <v>0</v>
      </c>
      <c r="BB200" s="147">
        <f>IF(AZ200=2,G200,0)</f>
        <v>0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1">
        <v>1</v>
      </c>
      <c r="CB200" s="171">
        <v>1</v>
      </c>
      <c r="CZ200" s="147">
        <v>0</v>
      </c>
    </row>
    <row r="201" spans="1:15" ht="12.75">
      <c r="A201" s="178"/>
      <c r="B201" s="180"/>
      <c r="C201" s="553" t="s">
        <v>222</v>
      </c>
      <c r="D201" s="554"/>
      <c r="E201" s="181">
        <v>0</v>
      </c>
      <c r="F201" s="182"/>
      <c r="G201" s="183"/>
      <c r="M201" s="179" t="s">
        <v>222</v>
      </c>
      <c r="O201" s="171"/>
    </row>
    <row r="202" spans="1:15" ht="12.75">
      <c r="A202" s="178"/>
      <c r="B202" s="180"/>
      <c r="C202" s="553" t="s">
        <v>318</v>
      </c>
      <c r="D202" s="554"/>
      <c r="E202" s="181">
        <v>0</v>
      </c>
      <c r="F202" s="182"/>
      <c r="G202" s="183"/>
      <c r="M202" s="179" t="s">
        <v>318</v>
      </c>
      <c r="O202" s="171"/>
    </row>
    <row r="203" spans="1:15" ht="12.75">
      <c r="A203" s="178"/>
      <c r="B203" s="180"/>
      <c r="C203" s="553" t="s">
        <v>347</v>
      </c>
      <c r="D203" s="554"/>
      <c r="E203" s="181">
        <v>3.711</v>
      </c>
      <c r="F203" s="182"/>
      <c r="G203" s="183"/>
      <c r="M203" s="179" t="s">
        <v>347</v>
      </c>
      <c r="O203" s="171"/>
    </row>
    <row r="204" spans="1:15" ht="12.75">
      <c r="A204" s="178"/>
      <c r="B204" s="180"/>
      <c r="C204" s="553" t="s">
        <v>327</v>
      </c>
      <c r="D204" s="554"/>
      <c r="E204" s="181">
        <v>0</v>
      </c>
      <c r="F204" s="182"/>
      <c r="G204" s="183"/>
      <c r="M204" s="179" t="s">
        <v>327</v>
      </c>
      <c r="O204" s="171"/>
    </row>
    <row r="205" spans="1:15" ht="12.75">
      <c r="A205" s="178"/>
      <c r="B205" s="180"/>
      <c r="C205" s="553" t="s">
        <v>340</v>
      </c>
      <c r="D205" s="554"/>
      <c r="E205" s="181">
        <v>0.4706</v>
      </c>
      <c r="F205" s="182"/>
      <c r="G205" s="183"/>
      <c r="M205" s="179" t="s">
        <v>340</v>
      </c>
      <c r="O205" s="171"/>
    </row>
    <row r="206" spans="1:104" ht="12.75">
      <c r="A206" s="172">
        <v>86</v>
      </c>
      <c r="B206" s="173" t="s">
        <v>350</v>
      </c>
      <c r="C206" s="174" t="s">
        <v>351</v>
      </c>
      <c r="D206" s="175" t="s">
        <v>104</v>
      </c>
      <c r="E206" s="176">
        <v>0.3137</v>
      </c>
      <c r="F206" s="176"/>
      <c r="G206" s="177">
        <f>E206*F206</f>
        <v>0</v>
      </c>
      <c r="O206" s="171">
        <v>2</v>
      </c>
      <c r="AA206" s="147">
        <v>1</v>
      </c>
      <c r="AB206" s="147">
        <v>1</v>
      </c>
      <c r="AC206" s="147">
        <v>1</v>
      </c>
      <c r="AZ206" s="147">
        <v>1</v>
      </c>
      <c r="BA206" s="147">
        <f>IF(AZ206=1,G206,0)</f>
        <v>0</v>
      </c>
      <c r="BB206" s="147">
        <f>IF(AZ206=2,G206,0)</f>
        <v>0</v>
      </c>
      <c r="BC206" s="147">
        <f>IF(AZ206=3,G206,0)</f>
        <v>0</v>
      </c>
      <c r="BD206" s="147">
        <f>IF(AZ206=4,G206,0)</f>
        <v>0</v>
      </c>
      <c r="BE206" s="147">
        <f>IF(AZ206=5,G206,0)</f>
        <v>0</v>
      </c>
      <c r="CA206" s="171">
        <v>1</v>
      </c>
      <c r="CB206" s="171">
        <v>1</v>
      </c>
      <c r="CZ206" s="147">
        <v>0</v>
      </c>
    </row>
    <row r="207" spans="1:15" ht="12.75">
      <c r="A207" s="178"/>
      <c r="B207" s="180"/>
      <c r="C207" s="553" t="s">
        <v>327</v>
      </c>
      <c r="D207" s="554"/>
      <c r="E207" s="181">
        <v>0</v>
      </c>
      <c r="F207" s="182"/>
      <c r="G207" s="183"/>
      <c r="M207" s="179" t="s">
        <v>327</v>
      </c>
      <c r="O207" s="171"/>
    </row>
    <row r="208" spans="1:15" ht="12.75">
      <c r="A208" s="178"/>
      <c r="B208" s="180"/>
      <c r="C208" s="553" t="s">
        <v>328</v>
      </c>
      <c r="D208" s="554"/>
      <c r="E208" s="181">
        <v>0.3137</v>
      </c>
      <c r="F208" s="182"/>
      <c r="G208" s="183"/>
      <c r="M208" s="179" t="s">
        <v>328</v>
      </c>
      <c r="O208" s="171"/>
    </row>
    <row r="209" spans="1:104" ht="12.75">
      <c r="A209" s="172">
        <v>87</v>
      </c>
      <c r="B209" s="173" t="s">
        <v>352</v>
      </c>
      <c r="C209" s="174" t="s">
        <v>353</v>
      </c>
      <c r="D209" s="175" t="s">
        <v>104</v>
      </c>
      <c r="E209" s="176">
        <v>24.74</v>
      </c>
      <c r="F209" s="176"/>
      <c r="G209" s="177">
        <f>E209*F209</f>
        <v>0</v>
      </c>
      <c r="O209" s="171">
        <v>2</v>
      </c>
      <c r="AA209" s="147">
        <v>1</v>
      </c>
      <c r="AB209" s="147">
        <v>1</v>
      </c>
      <c r="AC209" s="147">
        <v>1</v>
      </c>
      <c r="AZ209" s="147">
        <v>1</v>
      </c>
      <c r="BA209" s="147">
        <f>IF(AZ209=1,G209,0)</f>
        <v>0</v>
      </c>
      <c r="BB209" s="147">
        <f>IF(AZ209=2,G209,0)</f>
        <v>0</v>
      </c>
      <c r="BC209" s="147">
        <f>IF(AZ209=3,G209,0)</f>
        <v>0</v>
      </c>
      <c r="BD209" s="147">
        <f>IF(AZ209=4,G209,0)</f>
        <v>0</v>
      </c>
      <c r="BE209" s="147">
        <f>IF(AZ209=5,G209,0)</f>
        <v>0</v>
      </c>
      <c r="CA209" s="171">
        <v>1</v>
      </c>
      <c r="CB209" s="171">
        <v>1</v>
      </c>
      <c r="CZ209" s="147">
        <v>0</v>
      </c>
    </row>
    <row r="210" spans="1:15" ht="12.75">
      <c r="A210" s="178"/>
      <c r="B210" s="180"/>
      <c r="C210" s="553" t="s">
        <v>222</v>
      </c>
      <c r="D210" s="554"/>
      <c r="E210" s="181">
        <v>0</v>
      </c>
      <c r="F210" s="182"/>
      <c r="G210" s="183"/>
      <c r="M210" s="179" t="s">
        <v>222</v>
      </c>
      <c r="O210" s="171"/>
    </row>
    <row r="211" spans="1:15" ht="12.75">
      <c r="A211" s="178"/>
      <c r="B211" s="180"/>
      <c r="C211" s="553" t="s">
        <v>318</v>
      </c>
      <c r="D211" s="554"/>
      <c r="E211" s="181">
        <v>0</v>
      </c>
      <c r="F211" s="182"/>
      <c r="G211" s="183"/>
      <c r="M211" s="179" t="s">
        <v>318</v>
      </c>
      <c r="O211" s="171"/>
    </row>
    <row r="212" spans="1:15" ht="12.75">
      <c r="A212" s="178"/>
      <c r="B212" s="180"/>
      <c r="C212" s="553" t="s">
        <v>354</v>
      </c>
      <c r="D212" s="554"/>
      <c r="E212" s="181">
        <v>24.74</v>
      </c>
      <c r="F212" s="182"/>
      <c r="G212" s="183"/>
      <c r="M212" s="179" t="s">
        <v>354</v>
      </c>
      <c r="O212" s="171"/>
    </row>
    <row r="213" spans="1:104" ht="12.75">
      <c r="A213" s="172">
        <v>88</v>
      </c>
      <c r="B213" s="173" t="s">
        <v>355</v>
      </c>
      <c r="C213" s="174" t="s">
        <v>356</v>
      </c>
      <c r="D213" s="175" t="s">
        <v>104</v>
      </c>
      <c r="E213" s="176">
        <v>5.22</v>
      </c>
      <c r="F213" s="176"/>
      <c r="G213" s="177">
        <f>E213*F213</f>
        <v>0</v>
      </c>
      <c r="O213" s="171">
        <v>2</v>
      </c>
      <c r="AA213" s="147">
        <v>1</v>
      </c>
      <c r="AB213" s="147">
        <v>1</v>
      </c>
      <c r="AC213" s="147">
        <v>1</v>
      </c>
      <c r="AZ213" s="147">
        <v>1</v>
      </c>
      <c r="BA213" s="147">
        <f>IF(AZ213=1,G213,0)</f>
        <v>0</v>
      </c>
      <c r="BB213" s="147">
        <f>IF(AZ213=2,G213,0)</f>
        <v>0</v>
      </c>
      <c r="BC213" s="147">
        <f>IF(AZ213=3,G213,0)</f>
        <v>0</v>
      </c>
      <c r="BD213" s="147">
        <f>IF(AZ213=4,G213,0)</f>
        <v>0</v>
      </c>
      <c r="BE213" s="147">
        <f>IF(AZ213=5,G213,0)</f>
        <v>0</v>
      </c>
      <c r="CA213" s="171">
        <v>1</v>
      </c>
      <c r="CB213" s="171">
        <v>1</v>
      </c>
      <c r="CZ213" s="147">
        <v>0.00092</v>
      </c>
    </row>
    <row r="214" spans="1:15" ht="12.75">
      <c r="A214" s="178"/>
      <c r="B214" s="180"/>
      <c r="C214" s="553" t="s">
        <v>357</v>
      </c>
      <c r="D214" s="554"/>
      <c r="E214" s="181">
        <v>5.22</v>
      </c>
      <c r="F214" s="182"/>
      <c r="G214" s="183"/>
      <c r="M214" s="179" t="s">
        <v>357</v>
      </c>
      <c r="O214" s="171"/>
    </row>
    <row r="215" spans="1:57" ht="12.75">
      <c r="A215" s="184"/>
      <c r="B215" s="185" t="s">
        <v>78</v>
      </c>
      <c r="C215" s="186" t="str">
        <f>CONCATENATE(B158," ",C158)</f>
        <v>96 Bourání konstrukcí</v>
      </c>
      <c r="D215" s="187"/>
      <c r="E215" s="188"/>
      <c r="F215" s="189"/>
      <c r="G215" s="190">
        <f>SUM(G158:G214)</f>
        <v>0</v>
      </c>
      <c r="O215" s="171">
        <v>4</v>
      </c>
      <c r="BA215" s="191">
        <f>SUM(BA158:BA214)</f>
        <v>0</v>
      </c>
      <c r="BB215" s="191">
        <f>SUM(BB158:BB214)</f>
        <v>0</v>
      </c>
      <c r="BC215" s="191">
        <f>SUM(BC158:BC214)</f>
        <v>0</v>
      </c>
      <c r="BD215" s="191">
        <f>SUM(BD158:BD214)</f>
        <v>0</v>
      </c>
      <c r="BE215" s="191">
        <f>SUM(BE158:BE214)</f>
        <v>0</v>
      </c>
    </row>
    <row r="216" spans="1:15" ht="12.75">
      <c r="A216" s="164" t="s">
        <v>75</v>
      </c>
      <c r="B216" s="165" t="s">
        <v>358</v>
      </c>
      <c r="C216" s="166" t="s">
        <v>359</v>
      </c>
      <c r="D216" s="167"/>
      <c r="E216" s="168"/>
      <c r="F216" s="168"/>
      <c r="G216" s="169"/>
      <c r="H216" s="170"/>
      <c r="I216" s="170"/>
      <c r="O216" s="171">
        <v>1</v>
      </c>
    </row>
    <row r="217" spans="1:104" ht="12.75">
      <c r="A217" s="172">
        <v>89</v>
      </c>
      <c r="B217" s="173" t="s">
        <v>360</v>
      </c>
      <c r="C217" s="174" t="s">
        <v>361</v>
      </c>
      <c r="D217" s="175" t="s">
        <v>210</v>
      </c>
      <c r="E217" s="176">
        <v>1.8</v>
      </c>
      <c r="F217" s="176"/>
      <c r="G217" s="177">
        <f>E217*F217</f>
        <v>0</v>
      </c>
      <c r="O217" s="171">
        <v>2</v>
      </c>
      <c r="AA217" s="147">
        <v>1</v>
      </c>
      <c r="AB217" s="147">
        <v>1</v>
      </c>
      <c r="AC217" s="147">
        <v>1</v>
      </c>
      <c r="AZ217" s="147">
        <v>1</v>
      </c>
      <c r="BA217" s="147">
        <f>IF(AZ217=1,G217,0)</f>
        <v>0</v>
      </c>
      <c r="BB217" s="147">
        <f>IF(AZ217=2,G217,0)</f>
        <v>0</v>
      </c>
      <c r="BC217" s="147">
        <f>IF(AZ217=3,G217,0)</f>
        <v>0</v>
      </c>
      <c r="BD217" s="147">
        <f>IF(AZ217=4,G217,0)</f>
        <v>0</v>
      </c>
      <c r="BE217" s="147">
        <f>IF(AZ217=5,G217,0)</f>
        <v>0</v>
      </c>
      <c r="CA217" s="171">
        <v>1</v>
      </c>
      <c r="CB217" s="171">
        <v>1</v>
      </c>
      <c r="CZ217" s="147">
        <v>0</v>
      </c>
    </row>
    <row r="218" spans="1:15" ht="12.75">
      <c r="A218" s="178"/>
      <c r="B218" s="180"/>
      <c r="C218" s="553" t="s">
        <v>362</v>
      </c>
      <c r="D218" s="554"/>
      <c r="E218" s="181">
        <v>1.8</v>
      </c>
      <c r="F218" s="182"/>
      <c r="G218" s="183"/>
      <c r="M218" s="179" t="s">
        <v>362</v>
      </c>
      <c r="O218" s="171"/>
    </row>
    <row r="219" spans="1:104" ht="12.75">
      <c r="A219" s="172">
        <v>90</v>
      </c>
      <c r="B219" s="173" t="s">
        <v>363</v>
      </c>
      <c r="C219" s="174" t="s">
        <v>364</v>
      </c>
      <c r="D219" s="175" t="s">
        <v>84</v>
      </c>
      <c r="E219" s="176">
        <v>0.1166</v>
      </c>
      <c r="F219" s="176"/>
      <c r="G219" s="177">
        <f>E219*F219</f>
        <v>0</v>
      </c>
      <c r="O219" s="171">
        <v>2</v>
      </c>
      <c r="AA219" s="147">
        <v>1</v>
      </c>
      <c r="AB219" s="147">
        <v>1</v>
      </c>
      <c r="AC219" s="147">
        <v>1</v>
      </c>
      <c r="AZ219" s="147">
        <v>1</v>
      </c>
      <c r="BA219" s="147">
        <f>IF(AZ219=1,G219,0)</f>
        <v>0</v>
      </c>
      <c r="BB219" s="147">
        <f>IF(AZ219=2,G219,0)</f>
        <v>0</v>
      </c>
      <c r="BC219" s="147">
        <f>IF(AZ219=3,G219,0)</f>
        <v>0</v>
      </c>
      <c r="BD219" s="147">
        <f>IF(AZ219=4,G219,0)</f>
        <v>0</v>
      </c>
      <c r="BE219" s="147">
        <f>IF(AZ219=5,G219,0)</f>
        <v>0</v>
      </c>
      <c r="CA219" s="171">
        <v>1</v>
      </c>
      <c r="CB219" s="171">
        <v>1</v>
      </c>
      <c r="CZ219" s="147">
        <v>0.00182</v>
      </c>
    </row>
    <row r="220" spans="1:15" ht="12.75">
      <c r="A220" s="178"/>
      <c r="B220" s="180"/>
      <c r="C220" s="553" t="s">
        <v>222</v>
      </c>
      <c r="D220" s="554"/>
      <c r="E220" s="181">
        <v>0</v>
      </c>
      <c r="F220" s="182"/>
      <c r="G220" s="183"/>
      <c r="M220" s="179" t="s">
        <v>222</v>
      </c>
      <c r="O220" s="171"/>
    </row>
    <row r="221" spans="1:15" ht="12.75">
      <c r="A221" s="178"/>
      <c r="B221" s="180"/>
      <c r="C221" s="553" t="s">
        <v>365</v>
      </c>
      <c r="D221" s="554"/>
      <c r="E221" s="181">
        <v>0.1166</v>
      </c>
      <c r="F221" s="182"/>
      <c r="G221" s="183"/>
      <c r="M221" s="179" t="s">
        <v>365</v>
      </c>
      <c r="O221" s="171"/>
    </row>
    <row r="222" spans="1:104" ht="12.75">
      <c r="A222" s="172">
        <v>91</v>
      </c>
      <c r="B222" s="173" t="s">
        <v>366</v>
      </c>
      <c r="C222" s="174" t="s">
        <v>367</v>
      </c>
      <c r="D222" s="175" t="s">
        <v>123</v>
      </c>
      <c r="E222" s="176">
        <v>6</v>
      </c>
      <c r="F222" s="176"/>
      <c r="G222" s="177">
        <f>E222*F222</f>
        <v>0</v>
      </c>
      <c r="O222" s="171">
        <v>2</v>
      </c>
      <c r="AA222" s="147">
        <v>1</v>
      </c>
      <c r="AB222" s="147">
        <v>1</v>
      </c>
      <c r="AC222" s="147">
        <v>1</v>
      </c>
      <c r="AZ222" s="147">
        <v>1</v>
      </c>
      <c r="BA222" s="147">
        <f>IF(AZ222=1,G222,0)</f>
        <v>0</v>
      </c>
      <c r="BB222" s="147">
        <f>IF(AZ222=2,G222,0)</f>
        <v>0</v>
      </c>
      <c r="BC222" s="147">
        <f>IF(AZ222=3,G222,0)</f>
        <v>0</v>
      </c>
      <c r="BD222" s="147">
        <f>IF(AZ222=4,G222,0)</f>
        <v>0</v>
      </c>
      <c r="BE222" s="147">
        <f>IF(AZ222=5,G222,0)</f>
        <v>0</v>
      </c>
      <c r="CA222" s="171">
        <v>1</v>
      </c>
      <c r="CB222" s="171">
        <v>1</v>
      </c>
      <c r="CZ222" s="147">
        <v>0.00049</v>
      </c>
    </row>
    <row r="223" spans="1:104" ht="12.75">
      <c r="A223" s="172">
        <v>92</v>
      </c>
      <c r="B223" s="173" t="s">
        <v>368</v>
      </c>
      <c r="C223" s="174" t="s">
        <v>369</v>
      </c>
      <c r="D223" s="175" t="s">
        <v>123</v>
      </c>
      <c r="E223" s="176">
        <v>6</v>
      </c>
      <c r="F223" s="176"/>
      <c r="G223" s="177">
        <f>E223*F223</f>
        <v>0</v>
      </c>
      <c r="O223" s="171">
        <v>2</v>
      </c>
      <c r="AA223" s="147">
        <v>1</v>
      </c>
      <c r="AB223" s="147">
        <v>1</v>
      </c>
      <c r="AC223" s="147">
        <v>1</v>
      </c>
      <c r="AZ223" s="147">
        <v>1</v>
      </c>
      <c r="BA223" s="147">
        <f>IF(AZ223=1,G223,0)</f>
        <v>0</v>
      </c>
      <c r="BB223" s="147">
        <f>IF(AZ223=2,G223,0)</f>
        <v>0</v>
      </c>
      <c r="BC223" s="147">
        <f>IF(AZ223=3,G223,0)</f>
        <v>0</v>
      </c>
      <c r="BD223" s="147">
        <f>IF(AZ223=4,G223,0)</f>
        <v>0</v>
      </c>
      <c r="BE223" s="147">
        <f>IF(AZ223=5,G223,0)</f>
        <v>0</v>
      </c>
      <c r="CA223" s="171">
        <v>1</v>
      </c>
      <c r="CB223" s="171">
        <v>1</v>
      </c>
      <c r="CZ223" s="147">
        <v>0.00049</v>
      </c>
    </row>
    <row r="224" spans="1:104" ht="12.75">
      <c r="A224" s="172">
        <v>93</v>
      </c>
      <c r="B224" s="173" t="s">
        <v>370</v>
      </c>
      <c r="C224" s="174" t="s">
        <v>371</v>
      </c>
      <c r="D224" s="175" t="s">
        <v>210</v>
      </c>
      <c r="E224" s="176">
        <v>2.265</v>
      </c>
      <c r="F224" s="176"/>
      <c r="G224" s="177">
        <f>E224*F224</f>
        <v>0</v>
      </c>
      <c r="O224" s="171">
        <v>2</v>
      </c>
      <c r="AA224" s="147">
        <v>1</v>
      </c>
      <c r="AB224" s="147">
        <v>1</v>
      </c>
      <c r="AC224" s="147">
        <v>1</v>
      </c>
      <c r="AZ224" s="147">
        <v>1</v>
      </c>
      <c r="BA224" s="147">
        <f>IF(AZ224=1,G224,0)</f>
        <v>0</v>
      </c>
      <c r="BB224" s="147">
        <f>IF(AZ224=2,G224,0)</f>
        <v>0</v>
      </c>
      <c r="BC224" s="147">
        <f>IF(AZ224=3,G224,0)</f>
        <v>0</v>
      </c>
      <c r="BD224" s="147">
        <f>IF(AZ224=4,G224,0)</f>
        <v>0</v>
      </c>
      <c r="BE224" s="147">
        <f>IF(AZ224=5,G224,0)</f>
        <v>0</v>
      </c>
      <c r="CA224" s="171">
        <v>1</v>
      </c>
      <c r="CB224" s="171">
        <v>1</v>
      </c>
      <c r="CZ224" s="147">
        <v>0.00049</v>
      </c>
    </row>
    <row r="225" spans="1:15" ht="12.75">
      <c r="A225" s="178"/>
      <c r="B225" s="180"/>
      <c r="C225" s="553" t="s">
        <v>372</v>
      </c>
      <c r="D225" s="554"/>
      <c r="E225" s="181">
        <v>0</v>
      </c>
      <c r="F225" s="182"/>
      <c r="G225" s="183"/>
      <c r="M225" s="179" t="s">
        <v>372</v>
      </c>
      <c r="O225" s="171"/>
    </row>
    <row r="226" spans="1:15" ht="12.75">
      <c r="A226" s="178"/>
      <c r="B226" s="180"/>
      <c r="C226" s="553" t="s">
        <v>373</v>
      </c>
      <c r="D226" s="554"/>
      <c r="E226" s="181">
        <v>2.265</v>
      </c>
      <c r="F226" s="182"/>
      <c r="G226" s="183"/>
      <c r="M226" s="204">
        <v>2265</v>
      </c>
      <c r="O226" s="171"/>
    </row>
    <row r="227" spans="1:104" ht="12.75">
      <c r="A227" s="172">
        <v>94</v>
      </c>
      <c r="B227" s="173" t="s">
        <v>374</v>
      </c>
      <c r="C227" s="174" t="s">
        <v>375</v>
      </c>
      <c r="D227" s="175" t="s">
        <v>210</v>
      </c>
      <c r="E227" s="176">
        <v>2.9</v>
      </c>
      <c r="F227" s="176"/>
      <c r="G227" s="177">
        <f>E227*F227</f>
        <v>0</v>
      </c>
      <c r="O227" s="171">
        <v>2</v>
      </c>
      <c r="AA227" s="147">
        <v>1</v>
      </c>
      <c r="AB227" s="147">
        <v>1</v>
      </c>
      <c r="AC227" s="147">
        <v>1</v>
      </c>
      <c r="AZ227" s="147">
        <v>1</v>
      </c>
      <c r="BA227" s="147">
        <f>IF(AZ227=1,G227,0)</f>
        <v>0</v>
      </c>
      <c r="BB227" s="147">
        <f>IF(AZ227=2,G227,0)</f>
        <v>0</v>
      </c>
      <c r="BC227" s="147">
        <f>IF(AZ227=3,G227,0)</f>
        <v>0</v>
      </c>
      <c r="BD227" s="147">
        <f>IF(AZ227=4,G227,0)</f>
        <v>0</v>
      </c>
      <c r="BE227" s="147">
        <f>IF(AZ227=5,G227,0)</f>
        <v>0</v>
      </c>
      <c r="CA227" s="171">
        <v>1</v>
      </c>
      <c r="CB227" s="171">
        <v>1</v>
      </c>
      <c r="CZ227" s="147">
        <v>0</v>
      </c>
    </row>
    <row r="228" spans="1:15" ht="12.75">
      <c r="A228" s="178"/>
      <c r="B228" s="180"/>
      <c r="C228" s="553" t="s">
        <v>376</v>
      </c>
      <c r="D228" s="554"/>
      <c r="E228" s="181">
        <v>0</v>
      </c>
      <c r="F228" s="182"/>
      <c r="G228" s="183"/>
      <c r="M228" s="179" t="s">
        <v>376</v>
      </c>
      <c r="O228" s="171"/>
    </row>
    <row r="229" spans="1:15" ht="12.75">
      <c r="A229" s="178"/>
      <c r="B229" s="180"/>
      <c r="C229" s="553" t="s">
        <v>377</v>
      </c>
      <c r="D229" s="554"/>
      <c r="E229" s="181">
        <v>2.9</v>
      </c>
      <c r="F229" s="182"/>
      <c r="G229" s="183"/>
      <c r="M229" s="179" t="s">
        <v>377</v>
      </c>
      <c r="O229" s="171"/>
    </row>
    <row r="230" spans="1:104" ht="12.75">
      <c r="A230" s="172">
        <v>95</v>
      </c>
      <c r="B230" s="173" t="s">
        <v>378</v>
      </c>
      <c r="C230" s="174" t="s">
        <v>379</v>
      </c>
      <c r="D230" s="175" t="s">
        <v>104</v>
      </c>
      <c r="E230" s="176">
        <v>72.3276</v>
      </c>
      <c r="F230" s="176"/>
      <c r="G230" s="177">
        <f>E230*F230</f>
        <v>0</v>
      </c>
      <c r="O230" s="171">
        <v>2</v>
      </c>
      <c r="AA230" s="147">
        <v>1</v>
      </c>
      <c r="AB230" s="147">
        <v>1</v>
      </c>
      <c r="AC230" s="147">
        <v>1</v>
      </c>
      <c r="AZ230" s="147">
        <v>1</v>
      </c>
      <c r="BA230" s="147">
        <f>IF(AZ230=1,G230,0)</f>
        <v>0</v>
      </c>
      <c r="BB230" s="147">
        <f>IF(AZ230=2,G230,0)</f>
        <v>0</v>
      </c>
      <c r="BC230" s="147">
        <f>IF(AZ230=3,G230,0)</f>
        <v>0</v>
      </c>
      <c r="BD230" s="147">
        <f>IF(AZ230=4,G230,0)</f>
        <v>0</v>
      </c>
      <c r="BE230" s="147">
        <f>IF(AZ230=5,G230,0)</f>
        <v>0</v>
      </c>
      <c r="CA230" s="171">
        <v>1</v>
      </c>
      <c r="CB230" s="171">
        <v>1</v>
      </c>
      <c r="CZ230" s="147">
        <v>0</v>
      </c>
    </row>
    <row r="231" spans="1:15" ht="12.75">
      <c r="A231" s="178"/>
      <c r="B231" s="180"/>
      <c r="C231" s="553" t="s">
        <v>222</v>
      </c>
      <c r="D231" s="554"/>
      <c r="E231" s="181">
        <v>0</v>
      </c>
      <c r="F231" s="182"/>
      <c r="G231" s="183"/>
      <c r="M231" s="179" t="s">
        <v>222</v>
      </c>
      <c r="O231" s="171"/>
    </row>
    <row r="232" spans="1:15" ht="12.75">
      <c r="A232" s="178"/>
      <c r="B232" s="180"/>
      <c r="C232" s="553" t="s">
        <v>223</v>
      </c>
      <c r="D232" s="554"/>
      <c r="E232" s="181">
        <v>72.3276</v>
      </c>
      <c r="F232" s="182"/>
      <c r="G232" s="183"/>
      <c r="M232" s="179" t="s">
        <v>223</v>
      </c>
      <c r="O232" s="171"/>
    </row>
    <row r="233" spans="1:57" ht="12.75">
      <c r="A233" s="184"/>
      <c r="B233" s="185" t="s">
        <v>78</v>
      </c>
      <c r="C233" s="186" t="str">
        <f>CONCATENATE(B216," ",C216)</f>
        <v>97 Prorážení otvorů</v>
      </c>
      <c r="D233" s="187"/>
      <c r="E233" s="188"/>
      <c r="F233" s="189"/>
      <c r="G233" s="190">
        <f>SUM(G216:G232)</f>
        <v>0</v>
      </c>
      <c r="O233" s="171">
        <v>4</v>
      </c>
      <c r="BA233" s="191">
        <f>SUM(BA216:BA232)</f>
        <v>0</v>
      </c>
      <c r="BB233" s="191">
        <f>SUM(BB216:BB232)</f>
        <v>0</v>
      </c>
      <c r="BC233" s="191">
        <f>SUM(BC216:BC232)</f>
        <v>0</v>
      </c>
      <c r="BD233" s="191">
        <f>SUM(BD216:BD232)</f>
        <v>0</v>
      </c>
      <c r="BE233" s="191">
        <f>SUM(BE216:BE232)</f>
        <v>0</v>
      </c>
    </row>
    <row r="234" spans="1:15" ht="12.75">
      <c r="A234" s="164" t="s">
        <v>75</v>
      </c>
      <c r="B234" s="165" t="s">
        <v>380</v>
      </c>
      <c r="C234" s="166" t="s">
        <v>381</v>
      </c>
      <c r="D234" s="167"/>
      <c r="E234" s="168"/>
      <c r="F234" s="168"/>
      <c r="G234" s="169"/>
      <c r="H234" s="170"/>
      <c r="I234" s="170"/>
      <c r="O234" s="171">
        <v>1</v>
      </c>
    </row>
    <row r="235" spans="1:104" ht="12.75">
      <c r="A235" s="172">
        <v>96</v>
      </c>
      <c r="B235" s="173" t="s">
        <v>382</v>
      </c>
      <c r="C235" s="174" t="s">
        <v>383</v>
      </c>
      <c r="D235" s="175" t="s">
        <v>84</v>
      </c>
      <c r="E235" s="176">
        <v>1138.8765</v>
      </c>
      <c r="F235" s="176"/>
      <c r="G235" s="177">
        <f>E235*F235</f>
        <v>0</v>
      </c>
      <c r="O235" s="171">
        <v>2</v>
      </c>
      <c r="AA235" s="147">
        <v>1</v>
      </c>
      <c r="AB235" s="147">
        <v>1</v>
      </c>
      <c r="AC235" s="147">
        <v>1</v>
      </c>
      <c r="AZ235" s="147">
        <v>1</v>
      </c>
      <c r="BA235" s="147">
        <f>IF(AZ235=1,G235,0)</f>
        <v>0</v>
      </c>
      <c r="BB235" s="147">
        <f>IF(AZ235=2,G235,0)</f>
        <v>0</v>
      </c>
      <c r="BC235" s="147">
        <f>IF(AZ235=3,G235,0)</f>
        <v>0</v>
      </c>
      <c r="BD235" s="147">
        <f>IF(AZ235=4,G235,0)</f>
        <v>0</v>
      </c>
      <c r="BE235" s="147">
        <f>IF(AZ235=5,G235,0)</f>
        <v>0</v>
      </c>
      <c r="CA235" s="171">
        <v>1</v>
      </c>
      <c r="CB235" s="171">
        <v>1</v>
      </c>
      <c r="CZ235" s="147">
        <v>0.00082</v>
      </c>
    </row>
    <row r="236" spans="1:15" ht="12.75">
      <c r="A236" s="178"/>
      <c r="B236" s="180"/>
      <c r="C236" s="553" t="s">
        <v>384</v>
      </c>
      <c r="D236" s="554"/>
      <c r="E236" s="181">
        <v>1138.8765</v>
      </c>
      <c r="F236" s="182"/>
      <c r="G236" s="183"/>
      <c r="M236" s="179" t="s">
        <v>384</v>
      </c>
      <c r="O236" s="171"/>
    </row>
    <row r="237" spans="1:104" ht="12.75">
      <c r="A237" s="172">
        <v>97</v>
      </c>
      <c r="B237" s="173" t="s">
        <v>385</v>
      </c>
      <c r="C237" s="174" t="s">
        <v>386</v>
      </c>
      <c r="D237" s="175" t="s">
        <v>299</v>
      </c>
      <c r="E237" s="176">
        <v>1</v>
      </c>
      <c r="F237" s="176"/>
      <c r="G237" s="177">
        <f>E237*F237</f>
        <v>0</v>
      </c>
      <c r="O237" s="171">
        <v>2</v>
      </c>
      <c r="AA237" s="147">
        <v>12</v>
      </c>
      <c r="AB237" s="147">
        <v>0</v>
      </c>
      <c r="AC237" s="147">
        <v>5</v>
      </c>
      <c r="AZ237" s="147">
        <v>1</v>
      </c>
      <c r="BA237" s="147">
        <f>IF(AZ237=1,G237,0)</f>
        <v>0</v>
      </c>
      <c r="BB237" s="147">
        <f>IF(AZ237=2,G237,0)</f>
        <v>0</v>
      </c>
      <c r="BC237" s="147">
        <f>IF(AZ237=3,G237,0)</f>
        <v>0</v>
      </c>
      <c r="BD237" s="147">
        <f>IF(AZ237=4,G237,0)</f>
        <v>0</v>
      </c>
      <c r="BE237" s="147">
        <f>IF(AZ237=5,G237,0)</f>
        <v>0</v>
      </c>
      <c r="CA237" s="171">
        <v>12</v>
      </c>
      <c r="CB237" s="171">
        <v>0</v>
      </c>
      <c r="CZ237" s="147">
        <v>0</v>
      </c>
    </row>
    <row r="238" spans="1:104" ht="12.75">
      <c r="A238" s="172">
        <v>98</v>
      </c>
      <c r="B238" s="173" t="s">
        <v>387</v>
      </c>
      <c r="C238" s="174" t="s">
        <v>388</v>
      </c>
      <c r="D238" s="175" t="s">
        <v>299</v>
      </c>
      <c r="E238" s="176">
        <v>1</v>
      </c>
      <c r="F238" s="176"/>
      <c r="G238" s="177">
        <f>E238*F238</f>
        <v>0</v>
      </c>
      <c r="O238" s="171">
        <v>2</v>
      </c>
      <c r="AA238" s="147">
        <v>12</v>
      </c>
      <c r="AB238" s="147">
        <v>0</v>
      </c>
      <c r="AC238" s="147">
        <v>14</v>
      </c>
      <c r="AZ238" s="147">
        <v>1</v>
      </c>
      <c r="BA238" s="147">
        <f>IF(AZ238=1,G238,0)</f>
        <v>0</v>
      </c>
      <c r="BB238" s="147">
        <f>IF(AZ238=2,G238,0)</f>
        <v>0</v>
      </c>
      <c r="BC238" s="147">
        <f>IF(AZ238=3,G238,0)</f>
        <v>0</v>
      </c>
      <c r="BD238" s="147">
        <f>IF(AZ238=4,G238,0)</f>
        <v>0</v>
      </c>
      <c r="BE238" s="147">
        <f>IF(AZ238=5,G238,0)</f>
        <v>0</v>
      </c>
      <c r="CA238" s="171">
        <v>12</v>
      </c>
      <c r="CB238" s="171">
        <v>0</v>
      </c>
      <c r="CZ238" s="147">
        <v>0</v>
      </c>
    </row>
    <row r="239" spans="1:57" ht="12.75">
      <c r="A239" s="184"/>
      <c r="B239" s="185" t="s">
        <v>78</v>
      </c>
      <c r="C239" s="186" t="str">
        <f>CONCATENATE(B234," ",C234)</f>
        <v>98 Demolice</v>
      </c>
      <c r="D239" s="187"/>
      <c r="E239" s="188"/>
      <c r="F239" s="189"/>
      <c r="G239" s="190">
        <f>SUM(G234:G238)</f>
        <v>0</v>
      </c>
      <c r="O239" s="171">
        <v>4</v>
      </c>
      <c r="BA239" s="191">
        <f>SUM(BA234:BA238)</f>
        <v>0</v>
      </c>
      <c r="BB239" s="191">
        <f>SUM(BB234:BB238)</f>
        <v>0</v>
      </c>
      <c r="BC239" s="191">
        <f>SUM(BC234:BC238)</f>
        <v>0</v>
      </c>
      <c r="BD239" s="191">
        <f>SUM(BD234:BD238)</f>
        <v>0</v>
      </c>
      <c r="BE239" s="191">
        <f>SUM(BE234:BE238)</f>
        <v>0</v>
      </c>
    </row>
    <row r="240" spans="1:15" ht="12.75">
      <c r="A240" s="164" t="s">
        <v>75</v>
      </c>
      <c r="B240" s="165" t="s">
        <v>389</v>
      </c>
      <c r="C240" s="166" t="s">
        <v>390</v>
      </c>
      <c r="D240" s="167"/>
      <c r="E240" s="168"/>
      <c r="F240" s="168"/>
      <c r="G240" s="169"/>
      <c r="H240" s="170"/>
      <c r="I240" s="170"/>
      <c r="O240" s="171">
        <v>1</v>
      </c>
    </row>
    <row r="241" spans="1:104" ht="12.75">
      <c r="A241" s="172">
        <v>99</v>
      </c>
      <c r="B241" s="173" t="s">
        <v>391</v>
      </c>
      <c r="C241" s="174" t="s">
        <v>392</v>
      </c>
      <c r="D241" s="175" t="s">
        <v>156</v>
      </c>
      <c r="E241" s="176">
        <v>21.732986994</v>
      </c>
      <c r="F241" s="176"/>
      <c r="G241" s="177">
        <f>E241*F241</f>
        <v>0</v>
      </c>
      <c r="O241" s="171">
        <v>2</v>
      </c>
      <c r="AA241" s="147">
        <v>7</v>
      </c>
      <c r="AB241" s="147">
        <v>1</v>
      </c>
      <c r="AC241" s="147">
        <v>2</v>
      </c>
      <c r="AZ241" s="147">
        <v>1</v>
      </c>
      <c r="BA241" s="147">
        <f>IF(AZ241=1,G241,0)</f>
        <v>0</v>
      </c>
      <c r="BB241" s="147">
        <f>IF(AZ241=2,G241,0)</f>
        <v>0</v>
      </c>
      <c r="BC241" s="147">
        <f>IF(AZ241=3,G241,0)</f>
        <v>0</v>
      </c>
      <c r="BD241" s="147">
        <f>IF(AZ241=4,G241,0)</f>
        <v>0</v>
      </c>
      <c r="BE241" s="147">
        <f>IF(AZ241=5,G241,0)</f>
        <v>0</v>
      </c>
      <c r="CA241" s="171">
        <v>7</v>
      </c>
      <c r="CB241" s="171">
        <v>1</v>
      </c>
      <c r="CZ241" s="147">
        <v>0</v>
      </c>
    </row>
    <row r="242" spans="1:57" ht="12.75">
      <c r="A242" s="184"/>
      <c r="B242" s="185" t="s">
        <v>78</v>
      </c>
      <c r="C242" s="186" t="str">
        <f>CONCATENATE(B240," ",C240)</f>
        <v>99 Staveništní přesun hmot</v>
      </c>
      <c r="D242" s="187"/>
      <c r="E242" s="188"/>
      <c r="F242" s="189"/>
      <c r="G242" s="190">
        <f>SUM(G240:G241)</f>
        <v>0</v>
      </c>
      <c r="O242" s="171">
        <v>4</v>
      </c>
      <c r="BA242" s="191">
        <f>SUM(BA240:BA241)</f>
        <v>0</v>
      </c>
      <c r="BB242" s="191">
        <f>SUM(BB240:BB241)</f>
        <v>0</v>
      </c>
      <c r="BC242" s="191">
        <f>SUM(BC240:BC241)</f>
        <v>0</v>
      </c>
      <c r="BD242" s="191">
        <f>SUM(BD240:BD241)</f>
        <v>0</v>
      </c>
      <c r="BE242" s="191">
        <f>SUM(BE240:BE241)</f>
        <v>0</v>
      </c>
    </row>
    <row r="243" spans="1:15" ht="12.75">
      <c r="A243" s="164" t="s">
        <v>75</v>
      </c>
      <c r="B243" s="165" t="s">
        <v>393</v>
      </c>
      <c r="C243" s="166" t="s">
        <v>394</v>
      </c>
      <c r="D243" s="167"/>
      <c r="E243" s="168"/>
      <c r="F243" s="168"/>
      <c r="G243" s="169"/>
      <c r="H243" s="170"/>
      <c r="I243" s="170"/>
      <c r="O243" s="171">
        <v>1</v>
      </c>
    </row>
    <row r="244" spans="1:104" ht="22.5">
      <c r="A244" s="172">
        <v>100</v>
      </c>
      <c r="B244" s="173" t="s">
        <v>395</v>
      </c>
      <c r="C244" s="174" t="s">
        <v>396</v>
      </c>
      <c r="D244" s="175" t="s">
        <v>104</v>
      </c>
      <c r="E244" s="176">
        <v>34.736</v>
      </c>
      <c r="F244" s="176"/>
      <c r="G244" s="177">
        <f>E244*F244</f>
        <v>0</v>
      </c>
      <c r="O244" s="171">
        <v>2</v>
      </c>
      <c r="AA244" s="147">
        <v>2</v>
      </c>
      <c r="AB244" s="147">
        <v>7</v>
      </c>
      <c r="AC244" s="147">
        <v>7</v>
      </c>
      <c r="AZ244" s="147">
        <v>2</v>
      </c>
      <c r="BA244" s="147">
        <f>IF(AZ244=1,G244,0)</f>
        <v>0</v>
      </c>
      <c r="BB244" s="147">
        <f>IF(AZ244=2,G244,0)</f>
        <v>0</v>
      </c>
      <c r="BC244" s="147">
        <f>IF(AZ244=3,G244,0)</f>
        <v>0</v>
      </c>
      <c r="BD244" s="147">
        <f>IF(AZ244=4,G244,0)</f>
        <v>0</v>
      </c>
      <c r="BE244" s="147">
        <f>IF(AZ244=5,G244,0)</f>
        <v>0</v>
      </c>
      <c r="CA244" s="171">
        <v>2</v>
      </c>
      <c r="CB244" s="171">
        <v>7</v>
      </c>
      <c r="CZ244" s="147">
        <v>0.01631</v>
      </c>
    </row>
    <row r="245" spans="1:15" ht="12.75">
      <c r="A245" s="178"/>
      <c r="B245" s="180"/>
      <c r="C245" s="553" t="s">
        <v>397</v>
      </c>
      <c r="D245" s="554"/>
      <c r="E245" s="181">
        <v>24</v>
      </c>
      <c r="F245" s="182"/>
      <c r="G245" s="183"/>
      <c r="M245" s="179" t="s">
        <v>397</v>
      </c>
      <c r="O245" s="171"/>
    </row>
    <row r="246" spans="1:15" ht="12.75">
      <c r="A246" s="178"/>
      <c r="B246" s="180"/>
      <c r="C246" s="553" t="s">
        <v>398</v>
      </c>
      <c r="D246" s="554"/>
      <c r="E246" s="181">
        <v>0.736</v>
      </c>
      <c r="F246" s="182"/>
      <c r="G246" s="183"/>
      <c r="M246" s="179" t="s">
        <v>398</v>
      </c>
      <c r="O246" s="171"/>
    </row>
    <row r="247" spans="1:15" ht="12.75">
      <c r="A247" s="178"/>
      <c r="B247" s="180"/>
      <c r="C247" s="553" t="s">
        <v>399</v>
      </c>
      <c r="D247" s="554"/>
      <c r="E247" s="181">
        <v>0</v>
      </c>
      <c r="F247" s="182"/>
      <c r="G247" s="183"/>
      <c r="M247" s="179" t="s">
        <v>399</v>
      </c>
      <c r="O247" s="171"/>
    </row>
    <row r="248" spans="1:15" ht="12.75">
      <c r="A248" s="178"/>
      <c r="B248" s="180"/>
      <c r="C248" s="553" t="s">
        <v>400</v>
      </c>
      <c r="D248" s="554"/>
      <c r="E248" s="181">
        <v>10</v>
      </c>
      <c r="F248" s="182"/>
      <c r="G248" s="183"/>
      <c r="M248" s="179" t="s">
        <v>400</v>
      </c>
      <c r="O248" s="171"/>
    </row>
    <row r="249" spans="1:104" ht="22.5">
      <c r="A249" s="172">
        <v>101</v>
      </c>
      <c r="B249" s="173" t="s">
        <v>401</v>
      </c>
      <c r="C249" s="174" t="s">
        <v>402</v>
      </c>
      <c r="D249" s="175" t="s">
        <v>104</v>
      </c>
      <c r="E249" s="176">
        <v>22.901</v>
      </c>
      <c r="F249" s="176"/>
      <c r="G249" s="177">
        <f>E249*F249</f>
        <v>0</v>
      </c>
      <c r="O249" s="171">
        <v>2</v>
      </c>
      <c r="AA249" s="147">
        <v>2</v>
      </c>
      <c r="AB249" s="147">
        <v>7</v>
      </c>
      <c r="AC249" s="147">
        <v>7</v>
      </c>
      <c r="AZ249" s="147">
        <v>2</v>
      </c>
      <c r="BA249" s="147">
        <f>IF(AZ249=1,G249,0)</f>
        <v>0</v>
      </c>
      <c r="BB249" s="147">
        <f>IF(AZ249=2,G249,0)</f>
        <v>0</v>
      </c>
      <c r="BC249" s="147">
        <f>IF(AZ249=3,G249,0)</f>
        <v>0</v>
      </c>
      <c r="BD249" s="147">
        <f>IF(AZ249=4,G249,0)</f>
        <v>0</v>
      </c>
      <c r="BE249" s="147">
        <f>IF(AZ249=5,G249,0)</f>
        <v>0</v>
      </c>
      <c r="CA249" s="171">
        <v>2</v>
      </c>
      <c r="CB249" s="171">
        <v>7</v>
      </c>
      <c r="CZ249" s="147">
        <v>0.0165</v>
      </c>
    </row>
    <row r="250" spans="1:15" ht="12.75">
      <c r="A250" s="178"/>
      <c r="B250" s="180"/>
      <c r="C250" s="553" t="s">
        <v>403</v>
      </c>
      <c r="D250" s="554"/>
      <c r="E250" s="181">
        <v>8.5914</v>
      </c>
      <c r="F250" s="182"/>
      <c r="G250" s="183"/>
      <c r="M250" s="179" t="s">
        <v>403</v>
      </c>
      <c r="O250" s="171"/>
    </row>
    <row r="251" spans="1:15" ht="12.75">
      <c r="A251" s="178"/>
      <c r="B251" s="180"/>
      <c r="C251" s="553" t="s">
        <v>404</v>
      </c>
      <c r="D251" s="554"/>
      <c r="E251" s="181">
        <v>2.5996</v>
      </c>
      <c r="F251" s="182"/>
      <c r="G251" s="183"/>
      <c r="M251" s="179" t="s">
        <v>404</v>
      </c>
      <c r="O251" s="171"/>
    </row>
    <row r="252" spans="1:15" ht="12.75">
      <c r="A252" s="178"/>
      <c r="B252" s="180"/>
      <c r="C252" s="553" t="s">
        <v>168</v>
      </c>
      <c r="D252" s="554"/>
      <c r="E252" s="181">
        <v>1.71</v>
      </c>
      <c r="F252" s="182"/>
      <c r="G252" s="183"/>
      <c r="M252" s="179" t="s">
        <v>168</v>
      </c>
      <c r="O252" s="171"/>
    </row>
    <row r="253" spans="1:15" ht="12.75">
      <c r="A253" s="178"/>
      <c r="B253" s="180"/>
      <c r="C253" s="553" t="s">
        <v>399</v>
      </c>
      <c r="D253" s="554"/>
      <c r="E253" s="181">
        <v>0</v>
      </c>
      <c r="F253" s="182"/>
      <c r="G253" s="183"/>
      <c r="M253" s="179" t="s">
        <v>399</v>
      </c>
      <c r="O253" s="171"/>
    </row>
    <row r="254" spans="1:15" ht="12.75">
      <c r="A254" s="178"/>
      <c r="B254" s="180"/>
      <c r="C254" s="553" t="s">
        <v>400</v>
      </c>
      <c r="D254" s="554"/>
      <c r="E254" s="181">
        <v>10</v>
      </c>
      <c r="F254" s="182"/>
      <c r="G254" s="183"/>
      <c r="M254" s="179" t="s">
        <v>400</v>
      </c>
      <c r="O254" s="171"/>
    </row>
    <row r="255" spans="1:57" ht="12.75">
      <c r="A255" s="184"/>
      <c r="B255" s="185" t="s">
        <v>78</v>
      </c>
      <c r="C255" s="186" t="str">
        <f>CONCATENATE(B243," ",C243)</f>
        <v>711 Izolace proti vodě</v>
      </c>
      <c r="D255" s="187"/>
      <c r="E255" s="188"/>
      <c r="F255" s="189"/>
      <c r="G255" s="190">
        <f>SUM(G243:G254)</f>
        <v>0</v>
      </c>
      <c r="O255" s="171">
        <v>4</v>
      </c>
      <c r="BA255" s="191">
        <f>SUM(BA243:BA254)</f>
        <v>0</v>
      </c>
      <c r="BB255" s="191">
        <f>SUM(BB243:BB254)</f>
        <v>0</v>
      </c>
      <c r="BC255" s="191">
        <f>SUM(BC243:BC254)</f>
        <v>0</v>
      </c>
      <c r="BD255" s="191">
        <f>SUM(BD243:BD254)</f>
        <v>0</v>
      </c>
      <c r="BE255" s="191">
        <f>SUM(BE243:BE254)</f>
        <v>0</v>
      </c>
    </row>
    <row r="256" spans="1:15" ht="12.75">
      <c r="A256" s="164" t="s">
        <v>75</v>
      </c>
      <c r="B256" s="165" t="s">
        <v>405</v>
      </c>
      <c r="C256" s="166" t="s">
        <v>406</v>
      </c>
      <c r="D256" s="167"/>
      <c r="E256" s="168"/>
      <c r="F256" s="168"/>
      <c r="G256" s="169"/>
      <c r="H256" s="170"/>
      <c r="I256" s="170"/>
      <c r="O256" s="171">
        <v>1</v>
      </c>
    </row>
    <row r="257" spans="1:104" ht="12.75">
      <c r="A257" s="172">
        <v>102</v>
      </c>
      <c r="B257" s="173" t="s">
        <v>407</v>
      </c>
      <c r="C257" s="174" t="s">
        <v>408</v>
      </c>
      <c r="D257" s="175" t="s">
        <v>104</v>
      </c>
      <c r="E257" s="176">
        <v>24.74</v>
      </c>
      <c r="F257" s="176"/>
      <c r="G257" s="177">
        <f>E257*F257</f>
        <v>0</v>
      </c>
      <c r="O257" s="171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0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1">
        <v>1</v>
      </c>
      <c r="CB257" s="171">
        <v>7</v>
      </c>
      <c r="CZ257" s="147">
        <v>0.00053</v>
      </c>
    </row>
    <row r="258" spans="1:104" ht="12.75">
      <c r="A258" s="172">
        <v>103</v>
      </c>
      <c r="B258" s="173" t="s">
        <v>409</v>
      </c>
      <c r="C258" s="174" t="s">
        <v>410</v>
      </c>
      <c r="D258" s="175" t="s">
        <v>104</v>
      </c>
      <c r="E258" s="176">
        <v>24</v>
      </c>
      <c r="F258" s="176"/>
      <c r="G258" s="177">
        <f>E258*F258</f>
        <v>0</v>
      </c>
      <c r="O258" s="171">
        <v>2</v>
      </c>
      <c r="AA258" s="147">
        <v>1</v>
      </c>
      <c r="AB258" s="147">
        <v>7</v>
      </c>
      <c r="AC258" s="147">
        <v>7</v>
      </c>
      <c r="AZ258" s="147">
        <v>2</v>
      </c>
      <c r="BA258" s="147">
        <f>IF(AZ258=1,G258,0)</f>
        <v>0</v>
      </c>
      <c r="BB258" s="147">
        <f>IF(AZ258=2,G258,0)</f>
        <v>0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1">
        <v>1</v>
      </c>
      <c r="CB258" s="171">
        <v>7</v>
      </c>
      <c r="CZ258" s="147">
        <v>0</v>
      </c>
    </row>
    <row r="259" spans="1:15" ht="12.75">
      <c r="A259" s="178"/>
      <c r="B259" s="180"/>
      <c r="C259" s="553" t="s">
        <v>397</v>
      </c>
      <c r="D259" s="554"/>
      <c r="E259" s="181">
        <v>24</v>
      </c>
      <c r="F259" s="182"/>
      <c r="G259" s="183"/>
      <c r="M259" s="179" t="s">
        <v>397</v>
      </c>
      <c r="O259" s="171"/>
    </row>
    <row r="260" spans="1:104" ht="12.75">
      <c r="A260" s="172">
        <v>104</v>
      </c>
      <c r="B260" s="173" t="s">
        <v>411</v>
      </c>
      <c r="C260" s="174" t="s">
        <v>412</v>
      </c>
      <c r="D260" s="175" t="s">
        <v>210</v>
      </c>
      <c r="E260" s="176">
        <v>13.48</v>
      </c>
      <c r="F260" s="176"/>
      <c r="G260" s="177">
        <f>E260*F260</f>
        <v>0</v>
      </c>
      <c r="O260" s="171">
        <v>2</v>
      </c>
      <c r="AA260" s="147">
        <v>1</v>
      </c>
      <c r="AB260" s="147">
        <v>7</v>
      </c>
      <c r="AC260" s="147">
        <v>7</v>
      </c>
      <c r="AZ260" s="147">
        <v>2</v>
      </c>
      <c r="BA260" s="147">
        <f>IF(AZ260=1,G260,0)</f>
        <v>0</v>
      </c>
      <c r="BB260" s="147">
        <f>IF(AZ260=2,G260,0)</f>
        <v>0</v>
      </c>
      <c r="BC260" s="147">
        <f>IF(AZ260=3,G260,0)</f>
        <v>0</v>
      </c>
      <c r="BD260" s="147">
        <f>IF(AZ260=4,G260,0)</f>
        <v>0</v>
      </c>
      <c r="BE260" s="147">
        <f>IF(AZ260=5,G260,0)</f>
        <v>0</v>
      </c>
      <c r="CA260" s="171">
        <v>1</v>
      </c>
      <c r="CB260" s="171">
        <v>7</v>
      </c>
      <c r="CZ260" s="147">
        <v>0.00032</v>
      </c>
    </row>
    <row r="261" spans="1:15" ht="12.75">
      <c r="A261" s="178"/>
      <c r="B261" s="180"/>
      <c r="C261" s="553" t="s">
        <v>413</v>
      </c>
      <c r="D261" s="554"/>
      <c r="E261" s="181">
        <v>13.48</v>
      </c>
      <c r="F261" s="182"/>
      <c r="G261" s="183"/>
      <c r="M261" s="179" t="s">
        <v>413</v>
      </c>
      <c r="O261" s="171"/>
    </row>
    <row r="262" spans="1:104" ht="12.75">
      <c r="A262" s="172">
        <v>105</v>
      </c>
      <c r="B262" s="173" t="s">
        <v>414</v>
      </c>
      <c r="C262" s="174" t="s">
        <v>415</v>
      </c>
      <c r="D262" s="175" t="s">
        <v>104</v>
      </c>
      <c r="E262" s="176">
        <v>24</v>
      </c>
      <c r="F262" s="176"/>
      <c r="G262" s="177">
        <f>E262*F262</f>
        <v>0</v>
      </c>
      <c r="O262" s="171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0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1">
        <v>1</v>
      </c>
      <c r="CB262" s="171">
        <v>7</v>
      </c>
      <c r="CZ262" s="147">
        <v>1E-05</v>
      </c>
    </row>
    <row r="263" spans="1:15" ht="12.75">
      <c r="A263" s="178"/>
      <c r="B263" s="180"/>
      <c r="C263" s="553" t="s">
        <v>397</v>
      </c>
      <c r="D263" s="554"/>
      <c r="E263" s="181">
        <v>24</v>
      </c>
      <c r="F263" s="182"/>
      <c r="G263" s="183"/>
      <c r="M263" s="179" t="s">
        <v>397</v>
      </c>
      <c r="O263" s="171"/>
    </row>
    <row r="264" spans="1:104" ht="12.75">
      <c r="A264" s="172">
        <v>106</v>
      </c>
      <c r="B264" s="173" t="s">
        <v>416</v>
      </c>
      <c r="C264" s="174" t="s">
        <v>417</v>
      </c>
      <c r="D264" s="175" t="s">
        <v>84</v>
      </c>
      <c r="E264" s="176">
        <v>0.9792</v>
      </c>
      <c r="F264" s="176"/>
      <c r="G264" s="177">
        <f>E264*F264</f>
        <v>0</v>
      </c>
      <c r="O264" s="171">
        <v>2</v>
      </c>
      <c r="AA264" s="147">
        <v>3</v>
      </c>
      <c r="AB264" s="147">
        <v>7</v>
      </c>
      <c r="AC264" s="147" t="s">
        <v>416</v>
      </c>
      <c r="AZ264" s="147">
        <v>2</v>
      </c>
      <c r="BA264" s="147">
        <f>IF(AZ264=1,G264,0)</f>
        <v>0</v>
      </c>
      <c r="BB264" s="147">
        <f>IF(AZ264=2,G264,0)</f>
        <v>0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1">
        <v>3</v>
      </c>
      <c r="CB264" s="171">
        <v>7</v>
      </c>
      <c r="CZ264" s="147">
        <v>0.025</v>
      </c>
    </row>
    <row r="265" spans="1:15" ht="12.75">
      <c r="A265" s="178"/>
      <c r="B265" s="180"/>
      <c r="C265" s="553" t="s">
        <v>418</v>
      </c>
      <c r="D265" s="554"/>
      <c r="E265" s="181">
        <v>0.9792</v>
      </c>
      <c r="F265" s="182"/>
      <c r="G265" s="183"/>
      <c r="M265" s="179" t="s">
        <v>418</v>
      </c>
      <c r="O265" s="171"/>
    </row>
    <row r="266" spans="1:104" ht="12.75">
      <c r="A266" s="172">
        <v>107</v>
      </c>
      <c r="B266" s="173" t="s">
        <v>419</v>
      </c>
      <c r="C266" s="174" t="s">
        <v>420</v>
      </c>
      <c r="D266" s="175" t="s">
        <v>104</v>
      </c>
      <c r="E266" s="176">
        <v>25.2348</v>
      </c>
      <c r="F266" s="176"/>
      <c r="G266" s="177">
        <f>E266*F266</f>
        <v>0</v>
      </c>
      <c r="O266" s="171">
        <v>2</v>
      </c>
      <c r="AA266" s="147">
        <v>3</v>
      </c>
      <c r="AB266" s="147">
        <v>7</v>
      </c>
      <c r="AC266" s="147">
        <v>63151422</v>
      </c>
      <c r="AZ266" s="147">
        <v>2</v>
      </c>
      <c r="BA266" s="147">
        <f>IF(AZ266=1,G266,0)</f>
        <v>0</v>
      </c>
      <c r="BB266" s="147">
        <f>IF(AZ266=2,G266,0)</f>
        <v>0</v>
      </c>
      <c r="BC266" s="147">
        <f>IF(AZ266=3,G266,0)</f>
        <v>0</v>
      </c>
      <c r="BD266" s="147">
        <f>IF(AZ266=4,G266,0)</f>
        <v>0</v>
      </c>
      <c r="BE266" s="147">
        <f>IF(AZ266=5,G266,0)</f>
        <v>0</v>
      </c>
      <c r="CA266" s="171">
        <v>3</v>
      </c>
      <c r="CB266" s="171">
        <v>7</v>
      </c>
      <c r="CZ266" s="147">
        <v>0.0036</v>
      </c>
    </row>
    <row r="267" spans="1:15" ht="12.75">
      <c r="A267" s="178"/>
      <c r="B267" s="180"/>
      <c r="C267" s="553" t="s">
        <v>421</v>
      </c>
      <c r="D267" s="554"/>
      <c r="E267" s="181">
        <v>25.2348</v>
      </c>
      <c r="F267" s="182"/>
      <c r="G267" s="183"/>
      <c r="M267" s="179" t="s">
        <v>421</v>
      </c>
      <c r="O267" s="171"/>
    </row>
    <row r="268" spans="1:104" ht="12.75">
      <c r="A268" s="172">
        <v>108</v>
      </c>
      <c r="B268" s="173" t="s">
        <v>422</v>
      </c>
      <c r="C268" s="174" t="s">
        <v>423</v>
      </c>
      <c r="D268" s="175" t="s">
        <v>63</v>
      </c>
      <c r="E268" s="176"/>
      <c r="F268" s="176"/>
      <c r="G268" s="177">
        <f>E268*F268</f>
        <v>0</v>
      </c>
      <c r="O268" s="171">
        <v>2</v>
      </c>
      <c r="AA268" s="147">
        <v>7</v>
      </c>
      <c r="AB268" s="147">
        <v>1002</v>
      </c>
      <c r="AC268" s="147">
        <v>5</v>
      </c>
      <c r="AZ268" s="147">
        <v>2</v>
      </c>
      <c r="BA268" s="147">
        <f>IF(AZ268=1,G268,0)</f>
        <v>0</v>
      </c>
      <c r="BB268" s="147">
        <f>IF(AZ268=2,G268,0)</f>
        <v>0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1">
        <v>7</v>
      </c>
      <c r="CB268" s="171">
        <v>1002</v>
      </c>
      <c r="CZ268" s="147">
        <v>0</v>
      </c>
    </row>
    <row r="269" spans="1:57" ht="12.75">
      <c r="A269" s="184"/>
      <c r="B269" s="185" t="s">
        <v>78</v>
      </c>
      <c r="C269" s="186" t="str">
        <f>CONCATENATE(B256," ",C256)</f>
        <v>713 Izolace tepelné</v>
      </c>
      <c r="D269" s="187"/>
      <c r="E269" s="188"/>
      <c r="F269" s="189"/>
      <c r="G269" s="190">
        <f>SUM(G256:G268)</f>
        <v>0</v>
      </c>
      <c r="O269" s="171">
        <v>4</v>
      </c>
      <c r="BA269" s="191">
        <f>SUM(BA256:BA268)</f>
        <v>0</v>
      </c>
      <c r="BB269" s="191">
        <f>SUM(BB256:BB268)</f>
        <v>0</v>
      </c>
      <c r="BC269" s="191">
        <f>SUM(BC256:BC268)</f>
        <v>0</v>
      </c>
      <c r="BD269" s="191">
        <f>SUM(BD256:BD268)</f>
        <v>0</v>
      </c>
      <c r="BE269" s="191">
        <f>SUM(BE256:BE268)</f>
        <v>0</v>
      </c>
    </row>
    <row r="270" spans="1:15" ht="12.75">
      <c r="A270" s="164" t="s">
        <v>75</v>
      </c>
      <c r="B270" s="165" t="s">
        <v>424</v>
      </c>
      <c r="C270" s="166" t="s">
        <v>425</v>
      </c>
      <c r="D270" s="167"/>
      <c r="E270" s="168"/>
      <c r="F270" s="168"/>
      <c r="G270" s="169"/>
      <c r="H270" s="170"/>
      <c r="I270" s="170"/>
      <c r="O270" s="171">
        <v>1</v>
      </c>
    </row>
    <row r="271" spans="1:104" ht="12.75">
      <c r="A271" s="172">
        <v>109</v>
      </c>
      <c r="B271" s="173" t="s">
        <v>426</v>
      </c>
      <c r="C271" s="174" t="s">
        <v>427</v>
      </c>
      <c r="D271" s="175" t="s">
        <v>299</v>
      </c>
      <c r="E271" s="176">
        <v>1</v>
      </c>
      <c r="F271" s="176">
        <f>ZTI!G19</f>
        <v>0</v>
      </c>
      <c r="G271" s="177">
        <f>E271*F271</f>
        <v>0</v>
      </c>
      <c r="O271" s="171">
        <v>2</v>
      </c>
      <c r="AA271" s="147">
        <v>12</v>
      </c>
      <c r="AB271" s="147">
        <v>0</v>
      </c>
      <c r="AC271" s="147">
        <v>15</v>
      </c>
      <c r="AZ271" s="147">
        <v>2</v>
      </c>
      <c r="BA271" s="147">
        <f>IF(AZ271=1,G271,0)</f>
        <v>0</v>
      </c>
      <c r="BB271" s="147">
        <f>IF(AZ271=2,G271,0)</f>
        <v>0</v>
      </c>
      <c r="BC271" s="147">
        <f>IF(AZ271=3,G271,0)</f>
        <v>0</v>
      </c>
      <c r="BD271" s="147">
        <f>IF(AZ271=4,G271,0)</f>
        <v>0</v>
      </c>
      <c r="BE271" s="147">
        <f>IF(AZ271=5,G271,0)</f>
        <v>0</v>
      </c>
      <c r="CA271" s="171">
        <v>12</v>
      </c>
      <c r="CB271" s="171">
        <v>0</v>
      </c>
      <c r="CZ271" s="147">
        <v>0</v>
      </c>
    </row>
    <row r="272" spans="1:104" ht="12.75">
      <c r="A272" s="172">
        <v>110</v>
      </c>
      <c r="B272" s="173" t="s">
        <v>428</v>
      </c>
      <c r="C272" s="174" t="s">
        <v>429</v>
      </c>
      <c r="D272" s="175" t="s">
        <v>299</v>
      </c>
      <c r="E272" s="176">
        <v>1</v>
      </c>
      <c r="F272" s="176">
        <f>Plyn!F43</f>
        <v>0</v>
      </c>
      <c r="G272" s="177">
        <f>E272*F272</f>
        <v>0</v>
      </c>
      <c r="O272" s="171">
        <v>2</v>
      </c>
      <c r="AA272" s="147">
        <v>12</v>
      </c>
      <c r="AB272" s="147">
        <v>0</v>
      </c>
      <c r="AC272" s="147">
        <v>19</v>
      </c>
      <c r="AZ272" s="147">
        <v>2</v>
      </c>
      <c r="BA272" s="147">
        <f>IF(AZ272=1,G272,0)</f>
        <v>0</v>
      </c>
      <c r="BB272" s="147">
        <f>IF(AZ272=2,G272,0)</f>
        <v>0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1">
        <v>12</v>
      </c>
      <c r="CB272" s="171">
        <v>0</v>
      </c>
      <c r="CZ272" s="147">
        <v>0</v>
      </c>
    </row>
    <row r="273" spans="1:104" ht="12.75">
      <c r="A273" s="172">
        <v>111</v>
      </c>
      <c r="B273" s="173" t="s">
        <v>430</v>
      </c>
      <c r="C273" s="174" t="s">
        <v>431</v>
      </c>
      <c r="D273" s="175" t="s">
        <v>63</v>
      </c>
      <c r="E273" s="176"/>
      <c r="F273" s="176"/>
      <c r="G273" s="177">
        <f>E273*F273</f>
        <v>0</v>
      </c>
      <c r="O273" s="171">
        <v>2</v>
      </c>
      <c r="AA273" s="147">
        <v>12</v>
      </c>
      <c r="AB273" s="147">
        <v>0</v>
      </c>
      <c r="AC273" s="147">
        <v>16</v>
      </c>
      <c r="AZ273" s="147">
        <v>2</v>
      </c>
      <c r="BA273" s="147">
        <f>IF(AZ273=1,G273,0)</f>
        <v>0</v>
      </c>
      <c r="BB273" s="147">
        <f>IF(AZ273=2,G273,0)</f>
        <v>0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1">
        <v>12</v>
      </c>
      <c r="CB273" s="171">
        <v>0</v>
      </c>
      <c r="CZ273" s="147">
        <v>0</v>
      </c>
    </row>
    <row r="274" spans="1:57" ht="12.75">
      <c r="A274" s="184"/>
      <c r="B274" s="185" t="s">
        <v>78</v>
      </c>
      <c r="C274" s="186" t="str">
        <f>CONCATENATE(B270," ",C270)</f>
        <v>720 Zdravotechnická instalace</v>
      </c>
      <c r="D274" s="187"/>
      <c r="E274" s="188"/>
      <c r="F274" s="189"/>
      <c r="G274" s="190">
        <f>SUM(G270:G273)</f>
        <v>0</v>
      </c>
      <c r="O274" s="171">
        <v>4</v>
      </c>
      <c r="BA274" s="191">
        <f>SUM(BA270:BA273)</f>
        <v>0</v>
      </c>
      <c r="BB274" s="191">
        <f>SUM(BB270:BB273)</f>
        <v>0</v>
      </c>
      <c r="BC274" s="191">
        <f>SUM(BC270:BC273)</f>
        <v>0</v>
      </c>
      <c r="BD274" s="191">
        <f>SUM(BD270:BD273)</f>
        <v>0</v>
      </c>
      <c r="BE274" s="191">
        <f>SUM(BE270:BE273)</f>
        <v>0</v>
      </c>
    </row>
    <row r="275" spans="1:15" ht="12.75">
      <c r="A275" s="164" t="s">
        <v>75</v>
      </c>
      <c r="B275" s="165" t="s">
        <v>432</v>
      </c>
      <c r="C275" s="166" t="s">
        <v>433</v>
      </c>
      <c r="D275" s="167"/>
      <c r="E275" s="168"/>
      <c r="F275" s="168"/>
      <c r="G275" s="169"/>
      <c r="H275" s="170"/>
      <c r="I275" s="170"/>
      <c r="O275" s="171">
        <v>1</v>
      </c>
    </row>
    <row r="276" spans="1:104" ht="12.75">
      <c r="A276" s="172">
        <v>112</v>
      </c>
      <c r="B276" s="173" t="s">
        <v>434</v>
      </c>
      <c r="C276" s="174" t="s">
        <v>435</v>
      </c>
      <c r="D276" s="175" t="s">
        <v>299</v>
      </c>
      <c r="E276" s="176">
        <v>1</v>
      </c>
      <c r="F276" s="176">
        <f>ÚT!F141</f>
        <v>0</v>
      </c>
      <c r="G276" s="177">
        <f>E276*F276</f>
        <v>0</v>
      </c>
      <c r="O276" s="171">
        <v>2</v>
      </c>
      <c r="AA276" s="147">
        <v>12</v>
      </c>
      <c r="AB276" s="147">
        <v>0</v>
      </c>
      <c r="AC276" s="147">
        <v>17</v>
      </c>
      <c r="AZ276" s="147">
        <v>2</v>
      </c>
      <c r="BA276" s="147">
        <f>IF(AZ276=1,G276,0)</f>
        <v>0</v>
      </c>
      <c r="BB276" s="147">
        <f>IF(AZ276=2,G276,0)</f>
        <v>0</v>
      </c>
      <c r="BC276" s="147">
        <f>IF(AZ276=3,G276,0)</f>
        <v>0</v>
      </c>
      <c r="BD276" s="147">
        <f>IF(AZ276=4,G276,0)</f>
        <v>0</v>
      </c>
      <c r="BE276" s="147">
        <f>IF(AZ276=5,G276,0)</f>
        <v>0</v>
      </c>
      <c r="CA276" s="171">
        <v>12</v>
      </c>
      <c r="CB276" s="171">
        <v>0</v>
      </c>
      <c r="CZ276" s="147">
        <v>0</v>
      </c>
    </row>
    <row r="277" spans="1:104" ht="12.75">
      <c r="A277" s="172">
        <v>113</v>
      </c>
      <c r="B277" s="173" t="s">
        <v>436</v>
      </c>
      <c r="C277" s="174" t="s">
        <v>431</v>
      </c>
      <c r="D277" s="175" t="s">
        <v>63</v>
      </c>
      <c r="E277" s="176"/>
      <c r="F277" s="176"/>
      <c r="G277" s="177">
        <f>E277*F277</f>
        <v>0</v>
      </c>
      <c r="O277" s="171">
        <v>2</v>
      </c>
      <c r="AA277" s="147">
        <v>12</v>
      </c>
      <c r="AB277" s="147">
        <v>0</v>
      </c>
      <c r="AC277" s="147">
        <v>18</v>
      </c>
      <c r="AZ277" s="147">
        <v>2</v>
      </c>
      <c r="BA277" s="147">
        <f>IF(AZ277=1,G277,0)</f>
        <v>0</v>
      </c>
      <c r="BB277" s="147">
        <f>IF(AZ277=2,G277,0)</f>
        <v>0</v>
      </c>
      <c r="BC277" s="147">
        <f>IF(AZ277=3,G277,0)</f>
        <v>0</v>
      </c>
      <c r="BD277" s="147">
        <f>IF(AZ277=4,G277,0)</f>
        <v>0</v>
      </c>
      <c r="BE277" s="147">
        <f>IF(AZ277=5,G277,0)</f>
        <v>0</v>
      </c>
      <c r="CA277" s="171">
        <v>12</v>
      </c>
      <c r="CB277" s="171">
        <v>0</v>
      </c>
      <c r="CZ277" s="147">
        <v>0</v>
      </c>
    </row>
    <row r="278" spans="1:57" ht="12.75">
      <c r="A278" s="184"/>
      <c r="B278" s="185" t="s">
        <v>78</v>
      </c>
      <c r="C278" s="186" t="str">
        <f>CONCATENATE(B275," ",C275)</f>
        <v>730 Ústřední vytápění</v>
      </c>
      <c r="D278" s="187"/>
      <c r="E278" s="188"/>
      <c r="F278" s="189"/>
      <c r="G278" s="190">
        <f>SUM(G275:G277)</f>
        <v>0</v>
      </c>
      <c r="O278" s="171">
        <v>4</v>
      </c>
      <c r="BA278" s="191">
        <f>SUM(BA275:BA277)</f>
        <v>0</v>
      </c>
      <c r="BB278" s="191">
        <f>SUM(BB275:BB277)</f>
        <v>0</v>
      </c>
      <c r="BC278" s="191">
        <f>SUM(BC275:BC277)</f>
        <v>0</v>
      </c>
      <c r="BD278" s="191">
        <f>SUM(BD275:BD277)</f>
        <v>0</v>
      </c>
      <c r="BE278" s="191">
        <f>SUM(BE275:BE277)</f>
        <v>0</v>
      </c>
    </row>
    <row r="279" spans="1:15" ht="12.75">
      <c r="A279" s="164" t="s">
        <v>75</v>
      </c>
      <c r="B279" s="165" t="s">
        <v>437</v>
      </c>
      <c r="C279" s="166" t="s">
        <v>438</v>
      </c>
      <c r="D279" s="167"/>
      <c r="E279" s="168"/>
      <c r="F279" s="168"/>
      <c r="G279" s="169"/>
      <c r="H279" s="170"/>
      <c r="I279" s="170"/>
      <c r="O279" s="171">
        <v>1</v>
      </c>
    </row>
    <row r="280" spans="1:104" ht="22.5">
      <c r="A280" s="172">
        <v>114</v>
      </c>
      <c r="B280" s="173" t="s">
        <v>439</v>
      </c>
      <c r="C280" s="174" t="s">
        <v>440</v>
      </c>
      <c r="D280" s="175" t="s">
        <v>104</v>
      </c>
      <c r="E280" s="176">
        <v>2.175</v>
      </c>
      <c r="F280" s="176"/>
      <c r="G280" s="177">
        <f>E280*F280</f>
        <v>0</v>
      </c>
      <c r="O280" s="171">
        <v>2</v>
      </c>
      <c r="AA280" s="147">
        <v>1</v>
      </c>
      <c r="AB280" s="147">
        <v>7</v>
      </c>
      <c r="AC280" s="147">
        <v>7</v>
      </c>
      <c r="AZ280" s="147">
        <v>2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0</v>
      </c>
      <c r="BE280" s="147">
        <f>IF(AZ280=5,G280,0)</f>
        <v>0</v>
      </c>
      <c r="CA280" s="171">
        <v>1</v>
      </c>
      <c r="CB280" s="171">
        <v>7</v>
      </c>
      <c r="CZ280" s="147">
        <v>0.0265</v>
      </c>
    </row>
    <row r="281" spans="1:15" ht="12.75">
      <c r="A281" s="178"/>
      <c r="B281" s="180"/>
      <c r="C281" s="553" t="s">
        <v>441</v>
      </c>
      <c r="D281" s="554"/>
      <c r="E281" s="181">
        <v>2.175</v>
      </c>
      <c r="F281" s="182"/>
      <c r="G281" s="183"/>
      <c r="M281" s="179" t="s">
        <v>441</v>
      </c>
      <c r="O281" s="171"/>
    </row>
    <row r="282" spans="1:104" ht="12.75">
      <c r="A282" s="172">
        <v>115</v>
      </c>
      <c r="B282" s="173" t="s">
        <v>442</v>
      </c>
      <c r="C282" s="174" t="s">
        <v>443</v>
      </c>
      <c r="D282" s="175" t="s">
        <v>104</v>
      </c>
      <c r="E282" s="176">
        <v>2.175</v>
      </c>
      <c r="F282" s="176"/>
      <c r="G282" s="177">
        <f>E282*F282</f>
        <v>0</v>
      </c>
      <c r="O282" s="171">
        <v>2</v>
      </c>
      <c r="AA282" s="147">
        <v>1</v>
      </c>
      <c r="AB282" s="147">
        <v>7</v>
      </c>
      <c r="AC282" s="147">
        <v>7</v>
      </c>
      <c r="AZ282" s="147">
        <v>2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0</v>
      </c>
      <c r="BE282" s="147">
        <f>IF(AZ282=5,G282,0)</f>
        <v>0</v>
      </c>
      <c r="CA282" s="171">
        <v>1</v>
      </c>
      <c r="CB282" s="171">
        <v>7</v>
      </c>
      <c r="CZ282" s="147">
        <v>0.0345</v>
      </c>
    </row>
    <row r="283" spans="1:104" ht="12.75">
      <c r="A283" s="172">
        <v>116</v>
      </c>
      <c r="B283" s="173" t="s">
        <v>444</v>
      </c>
      <c r="C283" s="174" t="s">
        <v>445</v>
      </c>
      <c r="D283" s="175" t="s">
        <v>104</v>
      </c>
      <c r="E283" s="176">
        <v>1.045</v>
      </c>
      <c r="F283" s="176"/>
      <c r="G283" s="177">
        <f>E283*F283</f>
        <v>0</v>
      </c>
      <c r="O283" s="171">
        <v>2</v>
      </c>
      <c r="AA283" s="147">
        <v>12</v>
      </c>
      <c r="AB283" s="147">
        <v>0</v>
      </c>
      <c r="AC283" s="147">
        <v>86</v>
      </c>
      <c r="AZ283" s="147">
        <v>2</v>
      </c>
      <c r="BA283" s="147">
        <f>IF(AZ283=1,G283,0)</f>
        <v>0</v>
      </c>
      <c r="BB283" s="147">
        <f>IF(AZ283=2,G283,0)</f>
        <v>0</v>
      </c>
      <c r="BC283" s="147">
        <f>IF(AZ283=3,G283,0)</f>
        <v>0</v>
      </c>
      <c r="BD283" s="147">
        <f>IF(AZ283=4,G283,0)</f>
        <v>0</v>
      </c>
      <c r="BE283" s="147">
        <f>IF(AZ283=5,G283,0)</f>
        <v>0</v>
      </c>
      <c r="CA283" s="171">
        <v>12</v>
      </c>
      <c r="CB283" s="171">
        <v>0</v>
      </c>
      <c r="CZ283" s="147">
        <v>0</v>
      </c>
    </row>
    <row r="284" spans="1:15" ht="12.75">
      <c r="A284" s="178"/>
      <c r="B284" s="180"/>
      <c r="C284" s="553" t="s">
        <v>446</v>
      </c>
      <c r="D284" s="554"/>
      <c r="E284" s="181">
        <v>1.045</v>
      </c>
      <c r="F284" s="182"/>
      <c r="G284" s="183"/>
      <c r="M284" s="179" t="s">
        <v>446</v>
      </c>
      <c r="O284" s="171"/>
    </row>
    <row r="285" spans="1:104" ht="12.75">
      <c r="A285" s="172">
        <v>117</v>
      </c>
      <c r="B285" s="173" t="s">
        <v>447</v>
      </c>
      <c r="C285" s="174" t="s">
        <v>448</v>
      </c>
      <c r="D285" s="175" t="s">
        <v>104</v>
      </c>
      <c r="E285" s="176">
        <v>2.3925</v>
      </c>
      <c r="F285" s="176"/>
      <c r="G285" s="177">
        <f>E285*F285</f>
        <v>0</v>
      </c>
      <c r="O285" s="171">
        <v>2</v>
      </c>
      <c r="AA285" s="147">
        <v>3</v>
      </c>
      <c r="AB285" s="147">
        <v>7</v>
      </c>
      <c r="AC285" s="147" t="s">
        <v>447</v>
      </c>
      <c r="AZ285" s="147">
        <v>2</v>
      </c>
      <c r="BA285" s="147">
        <f>IF(AZ285=1,G285,0)</f>
        <v>0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1">
        <v>3</v>
      </c>
      <c r="CB285" s="171">
        <v>7</v>
      </c>
      <c r="CZ285" s="147">
        <v>0.0095</v>
      </c>
    </row>
    <row r="286" spans="1:15" ht="12.75">
      <c r="A286" s="178"/>
      <c r="B286" s="180"/>
      <c r="C286" s="553" t="s">
        <v>449</v>
      </c>
      <c r="D286" s="554"/>
      <c r="E286" s="181">
        <v>2.3925</v>
      </c>
      <c r="F286" s="182"/>
      <c r="G286" s="183"/>
      <c r="M286" s="179" t="s">
        <v>449</v>
      </c>
      <c r="O286" s="171"/>
    </row>
    <row r="287" spans="1:104" ht="12.75">
      <c r="A287" s="172">
        <v>118</v>
      </c>
      <c r="B287" s="173" t="s">
        <v>450</v>
      </c>
      <c r="C287" s="174" t="s">
        <v>451</v>
      </c>
      <c r="D287" s="175" t="s">
        <v>63</v>
      </c>
      <c r="E287" s="176"/>
      <c r="F287" s="176"/>
      <c r="G287" s="177">
        <f>E287*F287</f>
        <v>0</v>
      </c>
      <c r="O287" s="171">
        <v>2</v>
      </c>
      <c r="AA287" s="147">
        <v>7</v>
      </c>
      <c r="AB287" s="147">
        <v>1002</v>
      </c>
      <c r="AC287" s="147">
        <v>5</v>
      </c>
      <c r="AZ287" s="147">
        <v>2</v>
      </c>
      <c r="BA287" s="147">
        <f>IF(AZ287=1,G287,0)</f>
        <v>0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1">
        <v>7</v>
      </c>
      <c r="CB287" s="171">
        <v>1002</v>
      </c>
      <c r="CZ287" s="147">
        <v>0</v>
      </c>
    </row>
    <row r="288" spans="1:57" ht="12.75">
      <c r="A288" s="184"/>
      <c r="B288" s="185" t="s">
        <v>78</v>
      </c>
      <c r="C288" s="186" t="str">
        <f>CONCATENATE(B279," ",C279)</f>
        <v>762 Konstrukce tesařské</v>
      </c>
      <c r="D288" s="187"/>
      <c r="E288" s="188"/>
      <c r="F288" s="189"/>
      <c r="G288" s="190">
        <f>SUM(G279:G287)</f>
        <v>0</v>
      </c>
      <c r="O288" s="171">
        <v>4</v>
      </c>
      <c r="BA288" s="191">
        <f>SUM(BA279:BA287)</f>
        <v>0</v>
      </c>
      <c r="BB288" s="191">
        <f>SUM(BB279:BB287)</f>
        <v>0</v>
      </c>
      <c r="BC288" s="191">
        <f>SUM(BC279:BC287)</f>
        <v>0</v>
      </c>
      <c r="BD288" s="191">
        <f>SUM(BD279:BD287)</f>
        <v>0</v>
      </c>
      <c r="BE288" s="191">
        <f>SUM(BE279:BE287)</f>
        <v>0</v>
      </c>
    </row>
    <row r="289" spans="1:15" ht="12.75">
      <c r="A289" s="164" t="s">
        <v>75</v>
      </c>
      <c r="B289" s="165" t="s">
        <v>452</v>
      </c>
      <c r="C289" s="166" t="s">
        <v>453</v>
      </c>
      <c r="D289" s="167"/>
      <c r="E289" s="168"/>
      <c r="F289" s="168"/>
      <c r="G289" s="169"/>
      <c r="H289" s="170"/>
      <c r="I289" s="170"/>
      <c r="O289" s="171">
        <v>1</v>
      </c>
    </row>
    <row r="290" spans="1:104" ht="12.75">
      <c r="A290" s="172">
        <v>119</v>
      </c>
      <c r="B290" s="173" t="s">
        <v>454</v>
      </c>
      <c r="C290" s="174" t="s">
        <v>455</v>
      </c>
      <c r="D290" s="175" t="s">
        <v>123</v>
      </c>
      <c r="E290" s="176">
        <v>1</v>
      </c>
      <c r="F290" s="176"/>
      <c r="G290" s="177">
        <f aca="true" t="shared" si="0" ref="G290:G297">E290*F290</f>
        <v>0</v>
      </c>
      <c r="O290" s="171">
        <v>2</v>
      </c>
      <c r="AA290" s="147">
        <v>1</v>
      </c>
      <c r="AB290" s="147">
        <v>7</v>
      </c>
      <c r="AC290" s="147">
        <v>7</v>
      </c>
      <c r="AZ290" s="147">
        <v>2</v>
      </c>
      <c r="BA290" s="147">
        <f aca="true" t="shared" si="1" ref="BA290:BA297">IF(AZ290=1,G290,0)</f>
        <v>0</v>
      </c>
      <c r="BB290" s="147">
        <f aca="true" t="shared" si="2" ref="BB290:BB297">IF(AZ290=2,G290,0)</f>
        <v>0</v>
      </c>
      <c r="BC290" s="147">
        <f aca="true" t="shared" si="3" ref="BC290:BC297">IF(AZ290=3,G290,0)</f>
        <v>0</v>
      </c>
      <c r="BD290" s="147">
        <f aca="true" t="shared" si="4" ref="BD290:BD297">IF(AZ290=4,G290,0)</f>
        <v>0</v>
      </c>
      <c r="BE290" s="147">
        <f aca="true" t="shared" si="5" ref="BE290:BE297">IF(AZ290=5,G290,0)</f>
        <v>0</v>
      </c>
      <c r="CA290" s="171">
        <v>1</v>
      </c>
      <c r="CB290" s="171">
        <v>7</v>
      </c>
      <c r="CZ290" s="147">
        <v>0</v>
      </c>
    </row>
    <row r="291" spans="1:104" ht="12.75">
      <c r="A291" s="172">
        <v>120</v>
      </c>
      <c r="B291" s="173" t="s">
        <v>456</v>
      </c>
      <c r="C291" s="174" t="s">
        <v>457</v>
      </c>
      <c r="D291" s="175" t="s">
        <v>123</v>
      </c>
      <c r="E291" s="176">
        <v>1</v>
      </c>
      <c r="F291" s="176"/>
      <c r="G291" s="177">
        <f t="shared" si="0"/>
        <v>0</v>
      </c>
      <c r="O291" s="171">
        <v>2</v>
      </c>
      <c r="AA291" s="147">
        <v>1</v>
      </c>
      <c r="AB291" s="147">
        <v>7</v>
      </c>
      <c r="AC291" s="147">
        <v>7</v>
      </c>
      <c r="AZ291" s="147">
        <v>2</v>
      </c>
      <c r="BA291" s="147">
        <f t="shared" si="1"/>
        <v>0</v>
      </c>
      <c r="BB291" s="147">
        <f t="shared" si="2"/>
        <v>0</v>
      </c>
      <c r="BC291" s="147">
        <f t="shared" si="3"/>
        <v>0</v>
      </c>
      <c r="BD291" s="147">
        <f t="shared" si="4"/>
        <v>0</v>
      </c>
      <c r="BE291" s="147">
        <f t="shared" si="5"/>
        <v>0</v>
      </c>
      <c r="CA291" s="171">
        <v>1</v>
      </c>
      <c r="CB291" s="171">
        <v>7</v>
      </c>
      <c r="CZ291" s="147">
        <v>0</v>
      </c>
    </row>
    <row r="292" spans="1:104" ht="12.75">
      <c r="A292" s="172">
        <v>121</v>
      </c>
      <c r="B292" s="173" t="s">
        <v>458</v>
      </c>
      <c r="C292" s="174" t="s">
        <v>459</v>
      </c>
      <c r="D292" s="175" t="s">
        <v>123</v>
      </c>
      <c r="E292" s="176">
        <v>1</v>
      </c>
      <c r="F292" s="176"/>
      <c r="G292" s="177">
        <f t="shared" si="0"/>
        <v>0</v>
      </c>
      <c r="O292" s="171">
        <v>2</v>
      </c>
      <c r="AA292" s="147">
        <v>1</v>
      </c>
      <c r="AB292" s="147">
        <v>7</v>
      </c>
      <c r="AC292" s="147">
        <v>7</v>
      </c>
      <c r="AZ292" s="147">
        <v>2</v>
      </c>
      <c r="BA292" s="147">
        <f t="shared" si="1"/>
        <v>0</v>
      </c>
      <c r="BB292" s="147">
        <f t="shared" si="2"/>
        <v>0</v>
      </c>
      <c r="BC292" s="147">
        <f t="shared" si="3"/>
        <v>0</v>
      </c>
      <c r="BD292" s="147">
        <f t="shared" si="4"/>
        <v>0</v>
      </c>
      <c r="BE292" s="147">
        <f t="shared" si="5"/>
        <v>0</v>
      </c>
      <c r="CA292" s="171">
        <v>1</v>
      </c>
      <c r="CB292" s="171">
        <v>7</v>
      </c>
      <c r="CZ292" s="147">
        <v>0</v>
      </c>
    </row>
    <row r="293" spans="1:104" ht="12.75">
      <c r="A293" s="172">
        <v>122</v>
      </c>
      <c r="B293" s="173" t="s">
        <v>460</v>
      </c>
      <c r="C293" s="174" t="s">
        <v>461</v>
      </c>
      <c r="D293" s="175" t="s">
        <v>123</v>
      </c>
      <c r="E293" s="176">
        <v>1</v>
      </c>
      <c r="F293" s="176"/>
      <c r="G293" s="177">
        <f t="shared" si="0"/>
        <v>0</v>
      </c>
      <c r="O293" s="171">
        <v>2</v>
      </c>
      <c r="AA293" s="147">
        <v>2</v>
      </c>
      <c r="AB293" s="147">
        <v>7</v>
      </c>
      <c r="AC293" s="147">
        <v>7</v>
      </c>
      <c r="AZ293" s="147">
        <v>2</v>
      </c>
      <c r="BA293" s="147">
        <f t="shared" si="1"/>
        <v>0</v>
      </c>
      <c r="BB293" s="147">
        <f t="shared" si="2"/>
        <v>0</v>
      </c>
      <c r="BC293" s="147">
        <f t="shared" si="3"/>
        <v>0</v>
      </c>
      <c r="BD293" s="147">
        <f t="shared" si="4"/>
        <v>0</v>
      </c>
      <c r="BE293" s="147">
        <f t="shared" si="5"/>
        <v>0</v>
      </c>
      <c r="CA293" s="171">
        <v>2</v>
      </c>
      <c r="CB293" s="171">
        <v>7</v>
      </c>
      <c r="CZ293" s="147">
        <v>0.025</v>
      </c>
    </row>
    <row r="294" spans="1:104" ht="12.75">
      <c r="A294" s="172">
        <v>123</v>
      </c>
      <c r="B294" s="173" t="s">
        <v>462</v>
      </c>
      <c r="C294" s="174" t="s">
        <v>463</v>
      </c>
      <c r="D294" s="175" t="s">
        <v>123</v>
      </c>
      <c r="E294" s="176">
        <v>1</v>
      </c>
      <c r="F294" s="176"/>
      <c r="G294" s="177">
        <f t="shared" si="0"/>
        <v>0</v>
      </c>
      <c r="O294" s="171">
        <v>2</v>
      </c>
      <c r="AA294" s="147">
        <v>3</v>
      </c>
      <c r="AB294" s="147">
        <v>0</v>
      </c>
      <c r="AC294" s="147">
        <v>54914592</v>
      </c>
      <c r="AZ294" s="147">
        <v>2</v>
      </c>
      <c r="BA294" s="147">
        <f t="shared" si="1"/>
        <v>0</v>
      </c>
      <c r="BB294" s="147">
        <f t="shared" si="2"/>
        <v>0</v>
      </c>
      <c r="BC294" s="147">
        <f t="shared" si="3"/>
        <v>0</v>
      </c>
      <c r="BD294" s="147">
        <f t="shared" si="4"/>
        <v>0</v>
      </c>
      <c r="BE294" s="147">
        <f t="shared" si="5"/>
        <v>0</v>
      </c>
      <c r="CA294" s="171">
        <v>3</v>
      </c>
      <c r="CB294" s="171">
        <v>0</v>
      </c>
      <c r="CZ294" s="147">
        <v>0.00075</v>
      </c>
    </row>
    <row r="295" spans="1:104" ht="12.75">
      <c r="A295" s="172">
        <v>124</v>
      </c>
      <c r="B295" s="173" t="s">
        <v>464</v>
      </c>
      <c r="C295" s="174" t="s">
        <v>465</v>
      </c>
      <c r="D295" s="175" t="s">
        <v>123</v>
      </c>
      <c r="E295" s="176">
        <v>1</v>
      </c>
      <c r="F295" s="176"/>
      <c r="G295" s="177">
        <f t="shared" si="0"/>
        <v>0</v>
      </c>
      <c r="O295" s="171">
        <v>2</v>
      </c>
      <c r="AA295" s="147">
        <v>3</v>
      </c>
      <c r="AB295" s="147">
        <v>7</v>
      </c>
      <c r="AC295" s="147">
        <v>54917015</v>
      </c>
      <c r="AZ295" s="147">
        <v>2</v>
      </c>
      <c r="BA295" s="147">
        <f t="shared" si="1"/>
        <v>0</v>
      </c>
      <c r="BB295" s="147">
        <f t="shared" si="2"/>
        <v>0</v>
      </c>
      <c r="BC295" s="147">
        <f t="shared" si="3"/>
        <v>0</v>
      </c>
      <c r="BD295" s="147">
        <f t="shared" si="4"/>
        <v>0</v>
      </c>
      <c r="BE295" s="147">
        <f t="shared" si="5"/>
        <v>0</v>
      </c>
      <c r="CA295" s="171">
        <v>3</v>
      </c>
      <c r="CB295" s="171">
        <v>7</v>
      </c>
      <c r="CZ295" s="147">
        <v>0.00307</v>
      </c>
    </row>
    <row r="296" spans="1:104" ht="12.75">
      <c r="A296" s="172">
        <v>125</v>
      </c>
      <c r="B296" s="173" t="s">
        <v>466</v>
      </c>
      <c r="C296" s="174" t="s">
        <v>467</v>
      </c>
      <c r="D296" s="175" t="s">
        <v>123</v>
      </c>
      <c r="E296" s="176">
        <v>1</v>
      </c>
      <c r="F296" s="176"/>
      <c r="G296" s="177">
        <f t="shared" si="0"/>
        <v>0</v>
      </c>
      <c r="O296" s="171">
        <v>2</v>
      </c>
      <c r="AA296" s="147">
        <v>3</v>
      </c>
      <c r="AB296" s="147">
        <v>0</v>
      </c>
      <c r="AC296" s="147">
        <v>54926043</v>
      </c>
      <c r="AZ296" s="147">
        <v>2</v>
      </c>
      <c r="BA296" s="147">
        <f t="shared" si="1"/>
        <v>0</v>
      </c>
      <c r="BB296" s="147">
        <f t="shared" si="2"/>
        <v>0</v>
      </c>
      <c r="BC296" s="147">
        <f t="shared" si="3"/>
        <v>0</v>
      </c>
      <c r="BD296" s="147">
        <f t="shared" si="4"/>
        <v>0</v>
      </c>
      <c r="BE296" s="147">
        <f t="shared" si="5"/>
        <v>0</v>
      </c>
      <c r="CA296" s="171">
        <v>3</v>
      </c>
      <c r="CB296" s="171">
        <v>0</v>
      </c>
      <c r="CZ296" s="147">
        <v>0.00045</v>
      </c>
    </row>
    <row r="297" spans="1:104" ht="12.75">
      <c r="A297" s="172">
        <v>126</v>
      </c>
      <c r="B297" s="173" t="s">
        <v>468</v>
      </c>
      <c r="C297" s="174" t="s">
        <v>469</v>
      </c>
      <c r="D297" s="175" t="s">
        <v>63</v>
      </c>
      <c r="E297" s="176"/>
      <c r="F297" s="176"/>
      <c r="G297" s="177">
        <f t="shared" si="0"/>
        <v>0</v>
      </c>
      <c r="O297" s="171">
        <v>2</v>
      </c>
      <c r="AA297" s="147">
        <v>7</v>
      </c>
      <c r="AB297" s="147">
        <v>1002</v>
      </c>
      <c r="AC297" s="147">
        <v>5</v>
      </c>
      <c r="AZ297" s="147">
        <v>2</v>
      </c>
      <c r="BA297" s="147">
        <f t="shared" si="1"/>
        <v>0</v>
      </c>
      <c r="BB297" s="147">
        <f t="shared" si="2"/>
        <v>0</v>
      </c>
      <c r="BC297" s="147">
        <f t="shared" si="3"/>
        <v>0</v>
      </c>
      <c r="BD297" s="147">
        <f t="shared" si="4"/>
        <v>0</v>
      </c>
      <c r="BE297" s="147">
        <f t="shared" si="5"/>
        <v>0</v>
      </c>
      <c r="CA297" s="171">
        <v>7</v>
      </c>
      <c r="CB297" s="171">
        <v>1002</v>
      </c>
      <c r="CZ297" s="147">
        <v>0</v>
      </c>
    </row>
    <row r="298" spans="1:57" ht="12.75">
      <c r="A298" s="184"/>
      <c r="B298" s="185" t="s">
        <v>78</v>
      </c>
      <c r="C298" s="186" t="str">
        <f>CONCATENATE(B289," ",C289)</f>
        <v>766 Konstrukce truhlářské</v>
      </c>
      <c r="D298" s="187"/>
      <c r="E298" s="188"/>
      <c r="F298" s="189"/>
      <c r="G298" s="190">
        <f>SUM(G289:G297)</f>
        <v>0</v>
      </c>
      <c r="O298" s="171">
        <v>4</v>
      </c>
      <c r="BA298" s="191">
        <f>SUM(BA289:BA297)</f>
        <v>0</v>
      </c>
      <c r="BB298" s="191">
        <f>SUM(BB289:BB297)</f>
        <v>0</v>
      </c>
      <c r="BC298" s="191">
        <f>SUM(BC289:BC297)</f>
        <v>0</v>
      </c>
      <c r="BD298" s="191">
        <f>SUM(BD289:BD297)</f>
        <v>0</v>
      </c>
      <c r="BE298" s="191">
        <f>SUM(BE289:BE297)</f>
        <v>0</v>
      </c>
    </row>
    <row r="299" spans="1:15" ht="12.75">
      <c r="A299" s="164" t="s">
        <v>75</v>
      </c>
      <c r="B299" s="165" t="s">
        <v>470</v>
      </c>
      <c r="C299" s="166" t="s">
        <v>471</v>
      </c>
      <c r="D299" s="167"/>
      <c r="E299" s="168"/>
      <c r="F299" s="168"/>
      <c r="G299" s="169"/>
      <c r="H299" s="170"/>
      <c r="I299" s="170"/>
      <c r="O299" s="171">
        <v>1</v>
      </c>
    </row>
    <row r="300" spans="1:104" ht="12.75">
      <c r="A300" s="172">
        <v>127</v>
      </c>
      <c r="B300" s="173" t="s">
        <v>472</v>
      </c>
      <c r="C300" s="174" t="s">
        <v>473</v>
      </c>
      <c r="D300" s="175" t="s">
        <v>173</v>
      </c>
      <c r="E300" s="176">
        <v>337.15</v>
      </c>
      <c r="F300" s="176"/>
      <c r="G300" s="177">
        <f>E300*F300</f>
        <v>0</v>
      </c>
      <c r="O300" s="171">
        <v>2</v>
      </c>
      <c r="AA300" s="147">
        <v>12</v>
      </c>
      <c r="AB300" s="147">
        <v>0</v>
      </c>
      <c r="AC300" s="147">
        <v>60</v>
      </c>
      <c r="AZ300" s="147">
        <v>2</v>
      </c>
      <c r="BA300" s="147">
        <f>IF(AZ300=1,G300,0)</f>
        <v>0</v>
      </c>
      <c r="BB300" s="147">
        <f>IF(AZ300=2,G300,0)</f>
        <v>0</v>
      </c>
      <c r="BC300" s="147">
        <f>IF(AZ300=3,G300,0)</f>
        <v>0</v>
      </c>
      <c r="BD300" s="147">
        <f>IF(AZ300=4,G300,0)</f>
        <v>0</v>
      </c>
      <c r="BE300" s="147">
        <f>IF(AZ300=5,G300,0)</f>
        <v>0</v>
      </c>
      <c r="CA300" s="171">
        <v>12</v>
      </c>
      <c r="CB300" s="171">
        <v>0</v>
      </c>
      <c r="CZ300" s="147">
        <v>0</v>
      </c>
    </row>
    <row r="301" spans="1:15" ht="12.75">
      <c r="A301" s="178"/>
      <c r="B301" s="180"/>
      <c r="C301" s="553" t="s">
        <v>474</v>
      </c>
      <c r="D301" s="554"/>
      <c r="E301" s="181">
        <v>337.15</v>
      </c>
      <c r="F301" s="182"/>
      <c r="G301" s="183"/>
      <c r="M301" s="179" t="s">
        <v>474</v>
      </c>
      <c r="O301" s="171"/>
    </row>
    <row r="302" spans="1:104" ht="12.75">
      <c r="A302" s="172">
        <v>128</v>
      </c>
      <c r="B302" s="173" t="s">
        <v>475</v>
      </c>
      <c r="C302" s="174" t="s">
        <v>476</v>
      </c>
      <c r="D302" s="175" t="s">
        <v>123</v>
      </c>
      <c r="E302" s="176">
        <v>1</v>
      </c>
      <c r="F302" s="176"/>
      <c r="G302" s="177">
        <f>E302*F302</f>
        <v>0</v>
      </c>
      <c r="O302" s="171">
        <v>2</v>
      </c>
      <c r="AA302" s="147">
        <v>12</v>
      </c>
      <c r="AB302" s="147">
        <v>0</v>
      </c>
      <c r="AC302" s="147">
        <v>133</v>
      </c>
      <c r="AZ302" s="147">
        <v>2</v>
      </c>
      <c r="BA302" s="147">
        <f>IF(AZ302=1,G302,0)</f>
        <v>0</v>
      </c>
      <c r="BB302" s="147">
        <f>IF(AZ302=2,G302,0)</f>
        <v>0</v>
      </c>
      <c r="BC302" s="147">
        <f>IF(AZ302=3,G302,0)</f>
        <v>0</v>
      </c>
      <c r="BD302" s="147">
        <f>IF(AZ302=4,G302,0)</f>
        <v>0</v>
      </c>
      <c r="BE302" s="147">
        <f>IF(AZ302=5,G302,0)</f>
        <v>0</v>
      </c>
      <c r="CA302" s="171">
        <v>12</v>
      </c>
      <c r="CB302" s="171">
        <v>0</v>
      </c>
      <c r="CZ302" s="147">
        <v>0</v>
      </c>
    </row>
    <row r="303" spans="1:104" ht="12.75">
      <c r="A303" s="172">
        <v>129</v>
      </c>
      <c r="B303" s="173" t="s">
        <v>477</v>
      </c>
      <c r="C303" s="174" t="s">
        <v>478</v>
      </c>
      <c r="D303" s="175" t="s">
        <v>123</v>
      </c>
      <c r="E303" s="176">
        <v>1</v>
      </c>
      <c r="F303" s="176"/>
      <c r="G303" s="177">
        <f>E303*F303</f>
        <v>0</v>
      </c>
      <c r="O303" s="171">
        <v>2</v>
      </c>
      <c r="AA303" s="147">
        <v>12</v>
      </c>
      <c r="AB303" s="147">
        <v>0</v>
      </c>
      <c r="AC303" s="147">
        <v>134</v>
      </c>
      <c r="AZ303" s="147">
        <v>2</v>
      </c>
      <c r="BA303" s="147">
        <f>IF(AZ303=1,G303,0)</f>
        <v>0</v>
      </c>
      <c r="BB303" s="147">
        <f>IF(AZ303=2,G303,0)</f>
        <v>0</v>
      </c>
      <c r="BC303" s="147">
        <f>IF(AZ303=3,G303,0)</f>
        <v>0</v>
      </c>
      <c r="BD303" s="147">
        <f>IF(AZ303=4,G303,0)</f>
        <v>0</v>
      </c>
      <c r="BE303" s="147">
        <f>IF(AZ303=5,G303,0)</f>
        <v>0</v>
      </c>
      <c r="CA303" s="171">
        <v>12</v>
      </c>
      <c r="CB303" s="171">
        <v>0</v>
      </c>
      <c r="CZ303" s="147">
        <v>0</v>
      </c>
    </row>
    <row r="304" spans="1:104" ht="12.75">
      <c r="A304" s="172">
        <v>130</v>
      </c>
      <c r="B304" s="173" t="s">
        <v>479</v>
      </c>
      <c r="C304" s="174" t="s">
        <v>480</v>
      </c>
      <c r="D304" s="175" t="s">
        <v>63</v>
      </c>
      <c r="E304" s="176"/>
      <c r="F304" s="176"/>
      <c r="G304" s="177">
        <f>E304*F304</f>
        <v>0</v>
      </c>
      <c r="O304" s="171">
        <v>2</v>
      </c>
      <c r="AA304" s="147">
        <v>7</v>
      </c>
      <c r="AB304" s="147">
        <v>1002</v>
      </c>
      <c r="AC304" s="147">
        <v>5</v>
      </c>
      <c r="AZ304" s="147">
        <v>2</v>
      </c>
      <c r="BA304" s="147">
        <f>IF(AZ304=1,G304,0)</f>
        <v>0</v>
      </c>
      <c r="BB304" s="147">
        <f>IF(AZ304=2,G304,0)</f>
        <v>0</v>
      </c>
      <c r="BC304" s="147">
        <f>IF(AZ304=3,G304,0)</f>
        <v>0</v>
      </c>
      <c r="BD304" s="147">
        <f>IF(AZ304=4,G304,0)</f>
        <v>0</v>
      </c>
      <c r="BE304" s="147">
        <f>IF(AZ304=5,G304,0)</f>
        <v>0</v>
      </c>
      <c r="CA304" s="171">
        <v>7</v>
      </c>
      <c r="CB304" s="171">
        <v>1002</v>
      </c>
      <c r="CZ304" s="147">
        <v>0</v>
      </c>
    </row>
    <row r="305" spans="1:57" ht="12.75">
      <c r="A305" s="184"/>
      <c r="B305" s="185" t="s">
        <v>78</v>
      </c>
      <c r="C305" s="186" t="str">
        <f>CONCATENATE(B299," ",C299)</f>
        <v>767 Konstrukce zámečnické</v>
      </c>
      <c r="D305" s="187"/>
      <c r="E305" s="188"/>
      <c r="F305" s="189"/>
      <c r="G305" s="190">
        <f>SUM(G299:G304)</f>
        <v>0</v>
      </c>
      <c r="O305" s="171">
        <v>4</v>
      </c>
      <c r="BA305" s="191">
        <f>SUM(BA299:BA304)</f>
        <v>0</v>
      </c>
      <c r="BB305" s="191">
        <f>SUM(BB299:BB304)</f>
        <v>0</v>
      </c>
      <c r="BC305" s="191">
        <f>SUM(BC299:BC304)</f>
        <v>0</v>
      </c>
      <c r="BD305" s="191">
        <f>SUM(BD299:BD304)</f>
        <v>0</v>
      </c>
      <c r="BE305" s="191">
        <f>SUM(BE299:BE304)</f>
        <v>0</v>
      </c>
    </row>
    <row r="306" spans="1:15" ht="12.75">
      <c r="A306" s="164" t="s">
        <v>75</v>
      </c>
      <c r="B306" s="165" t="s">
        <v>481</v>
      </c>
      <c r="C306" s="166" t="s">
        <v>482</v>
      </c>
      <c r="D306" s="167"/>
      <c r="E306" s="168"/>
      <c r="F306" s="168"/>
      <c r="G306" s="169"/>
      <c r="H306" s="170"/>
      <c r="I306" s="170"/>
      <c r="O306" s="171">
        <v>1</v>
      </c>
    </row>
    <row r="307" spans="1:104" ht="12.75">
      <c r="A307" s="172">
        <v>131</v>
      </c>
      <c r="B307" s="173" t="s">
        <v>483</v>
      </c>
      <c r="C307" s="174" t="s">
        <v>484</v>
      </c>
      <c r="D307" s="175" t="s">
        <v>104</v>
      </c>
      <c r="E307" s="176">
        <v>19.075</v>
      </c>
      <c r="F307" s="176"/>
      <c r="G307" s="177">
        <f>E307*F307</f>
        <v>0</v>
      </c>
      <c r="O307" s="171">
        <v>2</v>
      </c>
      <c r="AA307" s="147">
        <v>1</v>
      </c>
      <c r="AB307" s="147">
        <v>7</v>
      </c>
      <c r="AC307" s="147">
        <v>7</v>
      </c>
      <c r="AZ307" s="147">
        <v>2</v>
      </c>
      <c r="BA307" s="147">
        <f>IF(AZ307=1,G307,0)</f>
        <v>0</v>
      </c>
      <c r="BB307" s="147">
        <f>IF(AZ307=2,G307,0)</f>
        <v>0</v>
      </c>
      <c r="BC307" s="147">
        <f>IF(AZ307=3,G307,0)</f>
        <v>0</v>
      </c>
      <c r="BD307" s="147">
        <f>IF(AZ307=4,G307,0)</f>
        <v>0</v>
      </c>
      <c r="BE307" s="147">
        <f>IF(AZ307=5,G307,0)</f>
        <v>0</v>
      </c>
      <c r="CA307" s="171">
        <v>1</v>
      </c>
      <c r="CB307" s="171">
        <v>7</v>
      </c>
      <c r="CZ307" s="147">
        <v>0.00021</v>
      </c>
    </row>
    <row r="308" spans="1:15" ht="12.75">
      <c r="A308" s="178"/>
      <c r="B308" s="180"/>
      <c r="C308" s="553" t="s">
        <v>485</v>
      </c>
      <c r="D308" s="554"/>
      <c r="E308" s="181">
        <v>17.127</v>
      </c>
      <c r="F308" s="182"/>
      <c r="G308" s="183"/>
      <c r="M308" s="179" t="s">
        <v>485</v>
      </c>
      <c r="O308" s="171"/>
    </row>
    <row r="309" spans="1:15" ht="12.75">
      <c r="A309" s="178"/>
      <c r="B309" s="180"/>
      <c r="C309" s="553" t="s">
        <v>486</v>
      </c>
      <c r="D309" s="554"/>
      <c r="E309" s="181">
        <v>1.948</v>
      </c>
      <c r="F309" s="182"/>
      <c r="G309" s="183"/>
      <c r="M309" s="179" t="s">
        <v>486</v>
      </c>
      <c r="O309" s="171"/>
    </row>
    <row r="310" spans="1:104" ht="22.5">
      <c r="A310" s="172">
        <v>132</v>
      </c>
      <c r="B310" s="173" t="s">
        <v>487</v>
      </c>
      <c r="C310" s="174" t="s">
        <v>488</v>
      </c>
      <c r="D310" s="175" t="s">
        <v>210</v>
      </c>
      <c r="E310" s="176">
        <v>19.48</v>
      </c>
      <c r="F310" s="176"/>
      <c r="G310" s="177">
        <f>E310*F310</f>
        <v>0</v>
      </c>
      <c r="O310" s="171">
        <v>2</v>
      </c>
      <c r="AA310" s="147">
        <v>1</v>
      </c>
      <c r="AB310" s="147">
        <v>0</v>
      </c>
      <c r="AC310" s="147">
        <v>0</v>
      </c>
      <c r="AZ310" s="147">
        <v>2</v>
      </c>
      <c r="BA310" s="147">
        <f>IF(AZ310=1,G310,0)</f>
        <v>0</v>
      </c>
      <c r="BB310" s="147">
        <f>IF(AZ310=2,G310,0)</f>
        <v>0</v>
      </c>
      <c r="BC310" s="147">
        <f>IF(AZ310=3,G310,0)</f>
        <v>0</v>
      </c>
      <c r="BD310" s="147">
        <f>IF(AZ310=4,G310,0)</f>
        <v>0</v>
      </c>
      <c r="BE310" s="147">
        <f>IF(AZ310=5,G310,0)</f>
        <v>0</v>
      </c>
      <c r="CA310" s="171">
        <v>1</v>
      </c>
      <c r="CB310" s="171">
        <v>0</v>
      </c>
      <c r="CZ310" s="147">
        <v>0.00032</v>
      </c>
    </row>
    <row r="311" spans="1:15" ht="12.75">
      <c r="A311" s="178"/>
      <c r="B311" s="180"/>
      <c r="C311" s="553" t="s">
        <v>489</v>
      </c>
      <c r="D311" s="554"/>
      <c r="E311" s="181">
        <v>19.48</v>
      </c>
      <c r="F311" s="182"/>
      <c r="G311" s="183"/>
      <c r="M311" s="179" t="s">
        <v>489</v>
      </c>
      <c r="O311" s="171"/>
    </row>
    <row r="312" spans="1:104" ht="22.5">
      <c r="A312" s="172">
        <v>133</v>
      </c>
      <c r="B312" s="173" t="s">
        <v>490</v>
      </c>
      <c r="C312" s="174" t="s">
        <v>491</v>
      </c>
      <c r="D312" s="175" t="s">
        <v>104</v>
      </c>
      <c r="E312" s="176">
        <v>17.127</v>
      </c>
      <c r="F312" s="176"/>
      <c r="G312" s="177">
        <f>E312*F312</f>
        <v>0</v>
      </c>
      <c r="O312" s="171">
        <v>2</v>
      </c>
      <c r="AA312" s="147">
        <v>1</v>
      </c>
      <c r="AB312" s="147">
        <v>7</v>
      </c>
      <c r="AC312" s="147">
        <v>7</v>
      </c>
      <c r="AZ312" s="147">
        <v>2</v>
      </c>
      <c r="BA312" s="147">
        <f>IF(AZ312=1,G312,0)</f>
        <v>0</v>
      </c>
      <c r="BB312" s="147">
        <f>IF(AZ312=2,G312,0)</f>
        <v>0</v>
      </c>
      <c r="BC312" s="147">
        <f>IF(AZ312=3,G312,0)</f>
        <v>0</v>
      </c>
      <c r="BD312" s="147">
        <f>IF(AZ312=4,G312,0)</f>
        <v>0</v>
      </c>
      <c r="BE312" s="147">
        <f>IF(AZ312=5,G312,0)</f>
        <v>0</v>
      </c>
      <c r="CA312" s="171">
        <v>1</v>
      </c>
      <c r="CB312" s="171">
        <v>7</v>
      </c>
      <c r="CZ312" s="147">
        <v>0.00475</v>
      </c>
    </row>
    <row r="313" spans="1:15" ht="12.75">
      <c r="A313" s="178"/>
      <c r="B313" s="180"/>
      <c r="C313" s="553" t="s">
        <v>485</v>
      </c>
      <c r="D313" s="554"/>
      <c r="E313" s="181">
        <v>17.127</v>
      </c>
      <c r="F313" s="182"/>
      <c r="G313" s="183"/>
      <c r="M313" s="179" t="s">
        <v>485</v>
      </c>
      <c r="O313" s="171"/>
    </row>
    <row r="314" spans="1:104" ht="12.75">
      <c r="A314" s="172">
        <v>134</v>
      </c>
      <c r="B314" s="173" t="s">
        <v>492</v>
      </c>
      <c r="C314" s="174" t="s">
        <v>493</v>
      </c>
      <c r="D314" s="175" t="s">
        <v>104</v>
      </c>
      <c r="E314" s="176">
        <v>20.9825</v>
      </c>
      <c r="F314" s="176"/>
      <c r="G314" s="177">
        <f>E314*F314</f>
        <v>0</v>
      </c>
      <c r="O314" s="171">
        <v>2</v>
      </c>
      <c r="AA314" s="147">
        <v>12</v>
      </c>
      <c r="AB314" s="147">
        <v>0</v>
      </c>
      <c r="AC314" s="147">
        <v>114</v>
      </c>
      <c r="AZ314" s="147">
        <v>2</v>
      </c>
      <c r="BA314" s="147">
        <f>IF(AZ314=1,G314,0)</f>
        <v>0</v>
      </c>
      <c r="BB314" s="147">
        <f>IF(AZ314=2,G314,0)</f>
        <v>0</v>
      </c>
      <c r="BC314" s="147">
        <f>IF(AZ314=3,G314,0)</f>
        <v>0</v>
      </c>
      <c r="BD314" s="147">
        <f>IF(AZ314=4,G314,0)</f>
        <v>0</v>
      </c>
      <c r="BE314" s="147">
        <f>IF(AZ314=5,G314,0)</f>
        <v>0</v>
      </c>
      <c r="CA314" s="171">
        <v>12</v>
      </c>
      <c r="CB314" s="171">
        <v>0</v>
      </c>
      <c r="CZ314" s="147">
        <v>0.0192</v>
      </c>
    </row>
    <row r="315" spans="1:15" ht="12.75">
      <c r="A315" s="178"/>
      <c r="B315" s="180"/>
      <c r="C315" s="553" t="s">
        <v>494</v>
      </c>
      <c r="D315" s="554"/>
      <c r="E315" s="181">
        <v>20.9825</v>
      </c>
      <c r="F315" s="182"/>
      <c r="G315" s="183"/>
      <c r="M315" s="179" t="s">
        <v>494</v>
      </c>
      <c r="O315" s="171"/>
    </row>
    <row r="316" spans="1:104" ht="12.75">
      <c r="A316" s="172">
        <v>135</v>
      </c>
      <c r="B316" s="173" t="s">
        <v>495</v>
      </c>
      <c r="C316" s="174" t="s">
        <v>496</v>
      </c>
      <c r="D316" s="175" t="s">
        <v>210</v>
      </c>
      <c r="E316" s="176">
        <v>23.376</v>
      </c>
      <c r="F316" s="176"/>
      <c r="G316" s="177">
        <f>E316*F316</f>
        <v>0</v>
      </c>
      <c r="O316" s="171">
        <v>2</v>
      </c>
      <c r="AA316" s="147">
        <v>12</v>
      </c>
      <c r="AB316" s="147">
        <v>0</v>
      </c>
      <c r="AC316" s="147">
        <v>115</v>
      </c>
      <c r="AZ316" s="147">
        <v>2</v>
      </c>
      <c r="BA316" s="147">
        <f>IF(AZ316=1,G316,0)</f>
        <v>0</v>
      </c>
      <c r="BB316" s="147">
        <f>IF(AZ316=2,G316,0)</f>
        <v>0</v>
      </c>
      <c r="BC316" s="147">
        <f>IF(AZ316=3,G316,0)</f>
        <v>0</v>
      </c>
      <c r="BD316" s="147">
        <f>IF(AZ316=4,G316,0)</f>
        <v>0</v>
      </c>
      <c r="BE316" s="147">
        <f>IF(AZ316=5,G316,0)</f>
        <v>0</v>
      </c>
      <c r="CA316" s="171">
        <v>12</v>
      </c>
      <c r="CB316" s="171">
        <v>0</v>
      </c>
      <c r="CZ316" s="147">
        <v>0.00045</v>
      </c>
    </row>
    <row r="317" spans="1:15" ht="12.75">
      <c r="A317" s="178"/>
      <c r="B317" s="180"/>
      <c r="C317" s="553" t="s">
        <v>497</v>
      </c>
      <c r="D317" s="554"/>
      <c r="E317" s="181">
        <v>23.376</v>
      </c>
      <c r="F317" s="182"/>
      <c r="G317" s="183"/>
      <c r="M317" s="179" t="s">
        <v>497</v>
      </c>
      <c r="O317" s="171"/>
    </row>
    <row r="318" spans="1:104" ht="12.75">
      <c r="A318" s="172">
        <v>136</v>
      </c>
      <c r="B318" s="173" t="s">
        <v>498</v>
      </c>
      <c r="C318" s="174" t="s">
        <v>499</v>
      </c>
      <c r="D318" s="175" t="s">
        <v>63</v>
      </c>
      <c r="E318" s="176"/>
      <c r="F318" s="176"/>
      <c r="G318" s="177">
        <f>E318*F318</f>
        <v>0</v>
      </c>
      <c r="O318" s="171">
        <v>2</v>
      </c>
      <c r="AA318" s="147">
        <v>7</v>
      </c>
      <c r="AB318" s="147">
        <v>1002</v>
      </c>
      <c r="AC318" s="147">
        <v>5</v>
      </c>
      <c r="AZ318" s="147">
        <v>2</v>
      </c>
      <c r="BA318" s="147">
        <f>IF(AZ318=1,G318,0)</f>
        <v>0</v>
      </c>
      <c r="BB318" s="147">
        <f>IF(AZ318=2,G318,0)</f>
        <v>0</v>
      </c>
      <c r="BC318" s="147">
        <f>IF(AZ318=3,G318,0)</f>
        <v>0</v>
      </c>
      <c r="BD318" s="147">
        <f>IF(AZ318=4,G318,0)</f>
        <v>0</v>
      </c>
      <c r="BE318" s="147">
        <f>IF(AZ318=5,G318,0)</f>
        <v>0</v>
      </c>
      <c r="CA318" s="171">
        <v>7</v>
      </c>
      <c r="CB318" s="171">
        <v>1002</v>
      </c>
      <c r="CZ318" s="147">
        <v>0</v>
      </c>
    </row>
    <row r="319" spans="1:57" ht="12.75">
      <c r="A319" s="184"/>
      <c r="B319" s="185" t="s">
        <v>78</v>
      </c>
      <c r="C319" s="186" t="str">
        <f>CONCATENATE(B306," ",C306)</f>
        <v>771 Podlahy z dlaždic a obklady</v>
      </c>
      <c r="D319" s="187"/>
      <c r="E319" s="188"/>
      <c r="F319" s="189"/>
      <c r="G319" s="190">
        <f>SUM(G306:G318)</f>
        <v>0</v>
      </c>
      <c r="O319" s="171">
        <v>4</v>
      </c>
      <c r="BA319" s="191">
        <f>SUM(BA306:BA318)</f>
        <v>0</v>
      </c>
      <c r="BB319" s="191">
        <f>SUM(BB306:BB318)</f>
        <v>0</v>
      </c>
      <c r="BC319" s="191">
        <f>SUM(BC306:BC318)</f>
        <v>0</v>
      </c>
      <c r="BD319" s="191">
        <f>SUM(BD306:BD318)</f>
        <v>0</v>
      </c>
      <c r="BE319" s="191">
        <f>SUM(BE306:BE318)</f>
        <v>0</v>
      </c>
    </row>
    <row r="320" spans="1:15" ht="12.75">
      <c r="A320" s="164" t="s">
        <v>75</v>
      </c>
      <c r="B320" s="165" t="s">
        <v>500</v>
      </c>
      <c r="C320" s="166" t="s">
        <v>501</v>
      </c>
      <c r="D320" s="167"/>
      <c r="E320" s="168"/>
      <c r="F320" s="168"/>
      <c r="G320" s="169"/>
      <c r="H320" s="170"/>
      <c r="I320" s="170"/>
      <c r="O320" s="171">
        <v>1</v>
      </c>
    </row>
    <row r="321" spans="1:104" ht="12.75">
      <c r="A321" s="172">
        <v>137</v>
      </c>
      <c r="B321" s="173" t="s">
        <v>502</v>
      </c>
      <c r="C321" s="174" t="s">
        <v>503</v>
      </c>
      <c r="D321" s="175" t="s">
        <v>123</v>
      </c>
      <c r="E321" s="176">
        <v>1</v>
      </c>
      <c r="F321" s="176"/>
      <c r="G321" s="177">
        <f>E321*F321</f>
        <v>0</v>
      </c>
      <c r="O321" s="171">
        <v>2</v>
      </c>
      <c r="AA321" s="147">
        <v>12</v>
      </c>
      <c r="AB321" s="147">
        <v>0</v>
      </c>
      <c r="AC321" s="147">
        <v>121</v>
      </c>
      <c r="AZ321" s="147">
        <v>2</v>
      </c>
      <c r="BA321" s="147">
        <f>IF(AZ321=1,G321,0)</f>
        <v>0</v>
      </c>
      <c r="BB321" s="147">
        <f>IF(AZ321=2,G321,0)</f>
        <v>0</v>
      </c>
      <c r="BC321" s="147">
        <f>IF(AZ321=3,G321,0)</f>
        <v>0</v>
      </c>
      <c r="BD321" s="147">
        <f>IF(AZ321=4,G321,0)</f>
        <v>0</v>
      </c>
      <c r="BE321" s="147">
        <f>IF(AZ321=5,G321,0)</f>
        <v>0</v>
      </c>
      <c r="CA321" s="171">
        <v>12</v>
      </c>
      <c r="CB321" s="171">
        <v>0</v>
      </c>
      <c r="CZ321" s="147">
        <v>0</v>
      </c>
    </row>
    <row r="322" spans="1:57" ht="12.75">
      <c r="A322" s="184"/>
      <c r="B322" s="185" t="s">
        <v>78</v>
      </c>
      <c r="C322" s="186" t="str">
        <f>CONCATENATE(B320," ",C320)</f>
        <v>783 Nátěry</v>
      </c>
      <c r="D322" s="187"/>
      <c r="E322" s="188"/>
      <c r="F322" s="189"/>
      <c r="G322" s="190">
        <f>SUM(G320:G321)</f>
        <v>0</v>
      </c>
      <c r="O322" s="171">
        <v>4</v>
      </c>
      <c r="BA322" s="191">
        <f>SUM(BA320:BA321)</f>
        <v>0</v>
      </c>
      <c r="BB322" s="191">
        <f>SUM(BB320:BB321)</f>
        <v>0</v>
      </c>
      <c r="BC322" s="191">
        <f>SUM(BC320:BC321)</f>
        <v>0</v>
      </c>
      <c r="BD322" s="191">
        <f>SUM(BD320:BD321)</f>
        <v>0</v>
      </c>
      <c r="BE322" s="191">
        <f>SUM(BE320:BE321)</f>
        <v>0</v>
      </c>
    </row>
    <row r="323" spans="1:15" ht="12.75">
      <c r="A323" s="164" t="s">
        <v>75</v>
      </c>
      <c r="B323" s="165" t="s">
        <v>504</v>
      </c>
      <c r="C323" s="166" t="s">
        <v>505</v>
      </c>
      <c r="D323" s="167"/>
      <c r="E323" s="168"/>
      <c r="F323" s="168"/>
      <c r="G323" s="169"/>
      <c r="H323" s="170"/>
      <c r="I323" s="170"/>
      <c r="O323" s="171">
        <v>1</v>
      </c>
    </row>
    <row r="324" spans="1:104" ht="12.75">
      <c r="A324" s="172">
        <v>138</v>
      </c>
      <c r="B324" s="173" t="s">
        <v>506</v>
      </c>
      <c r="C324" s="174" t="s">
        <v>507</v>
      </c>
      <c r="D324" s="175" t="s">
        <v>104</v>
      </c>
      <c r="E324" s="176">
        <v>200.4426</v>
      </c>
      <c r="F324" s="176"/>
      <c r="G324" s="177">
        <f>E324*F324</f>
        <v>0</v>
      </c>
      <c r="O324" s="171">
        <v>2</v>
      </c>
      <c r="AA324" s="147">
        <v>1</v>
      </c>
      <c r="AB324" s="147">
        <v>7</v>
      </c>
      <c r="AC324" s="147">
        <v>7</v>
      </c>
      <c r="AZ324" s="147">
        <v>2</v>
      </c>
      <c r="BA324" s="147">
        <f>IF(AZ324=1,G324,0)</f>
        <v>0</v>
      </c>
      <c r="BB324" s="147">
        <f>IF(AZ324=2,G324,0)</f>
        <v>0</v>
      </c>
      <c r="BC324" s="147">
        <f>IF(AZ324=3,G324,0)</f>
        <v>0</v>
      </c>
      <c r="BD324" s="147">
        <f>IF(AZ324=4,G324,0)</f>
        <v>0</v>
      </c>
      <c r="BE324" s="147">
        <f>IF(AZ324=5,G324,0)</f>
        <v>0</v>
      </c>
      <c r="CA324" s="171">
        <v>1</v>
      </c>
      <c r="CB324" s="171">
        <v>7</v>
      </c>
      <c r="CZ324" s="147">
        <v>7E-05</v>
      </c>
    </row>
    <row r="325" spans="1:15" ht="12.75">
      <c r="A325" s="178"/>
      <c r="B325" s="180"/>
      <c r="C325" s="553" t="s">
        <v>508</v>
      </c>
      <c r="D325" s="554"/>
      <c r="E325" s="181">
        <v>0</v>
      </c>
      <c r="F325" s="182"/>
      <c r="G325" s="183"/>
      <c r="M325" s="179" t="s">
        <v>508</v>
      </c>
      <c r="O325" s="171"/>
    </row>
    <row r="326" spans="1:15" ht="12.75">
      <c r="A326" s="178"/>
      <c r="B326" s="180"/>
      <c r="C326" s="553" t="s">
        <v>222</v>
      </c>
      <c r="D326" s="554"/>
      <c r="E326" s="181">
        <v>0</v>
      </c>
      <c r="F326" s="182"/>
      <c r="G326" s="183"/>
      <c r="M326" s="179" t="s">
        <v>222</v>
      </c>
      <c r="O326" s="171"/>
    </row>
    <row r="327" spans="1:15" ht="12.75">
      <c r="A327" s="178"/>
      <c r="B327" s="180"/>
      <c r="C327" s="553" t="s">
        <v>223</v>
      </c>
      <c r="D327" s="554"/>
      <c r="E327" s="181">
        <v>72.3276</v>
      </c>
      <c r="F327" s="182"/>
      <c r="G327" s="183"/>
      <c r="M327" s="179" t="s">
        <v>223</v>
      </c>
      <c r="O327" s="171"/>
    </row>
    <row r="328" spans="1:15" ht="12.75">
      <c r="A328" s="178"/>
      <c r="B328" s="180"/>
      <c r="C328" s="553" t="s">
        <v>509</v>
      </c>
      <c r="D328" s="554"/>
      <c r="E328" s="181">
        <v>0</v>
      </c>
      <c r="F328" s="182"/>
      <c r="G328" s="183"/>
      <c r="M328" s="179" t="s">
        <v>509</v>
      </c>
      <c r="O328" s="171"/>
    </row>
    <row r="329" spans="1:15" ht="12.75">
      <c r="A329" s="178"/>
      <c r="B329" s="180"/>
      <c r="C329" s="553" t="s">
        <v>510</v>
      </c>
      <c r="D329" s="554"/>
      <c r="E329" s="181">
        <v>53.375</v>
      </c>
      <c r="F329" s="182"/>
      <c r="G329" s="183"/>
      <c r="M329" s="179" t="s">
        <v>510</v>
      </c>
      <c r="O329" s="171"/>
    </row>
    <row r="330" spans="1:15" ht="12.75">
      <c r="A330" s="178"/>
      <c r="B330" s="180"/>
      <c r="C330" s="553" t="s">
        <v>511</v>
      </c>
      <c r="D330" s="554"/>
      <c r="E330" s="181">
        <v>0</v>
      </c>
      <c r="F330" s="182"/>
      <c r="G330" s="183"/>
      <c r="M330" s="179" t="s">
        <v>511</v>
      </c>
      <c r="O330" s="171"/>
    </row>
    <row r="331" spans="1:15" ht="12.75">
      <c r="A331" s="178"/>
      <c r="B331" s="180"/>
      <c r="C331" s="553" t="s">
        <v>512</v>
      </c>
      <c r="D331" s="554"/>
      <c r="E331" s="181">
        <v>50</v>
      </c>
      <c r="F331" s="182"/>
      <c r="G331" s="183"/>
      <c r="M331" s="179" t="s">
        <v>512</v>
      </c>
      <c r="O331" s="171"/>
    </row>
    <row r="332" spans="1:15" ht="12.75">
      <c r="A332" s="178"/>
      <c r="B332" s="180"/>
      <c r="C332" s="555" t="s">
        <v>513</v>
      </c>
      <c r="D332" s="554"/>
      <c r="E332" s="205">
        <v>175.70260000000002</v>
      </c>
      <c r="F332" s="182"/>
      <c r="G332" s="183"/>
      <c r="M332" s="179" t="s">
        <v>513</v>
      </c>
      <c r="O332" s="171"/>
    </row>
    <row r="333" spans="1:15" ht="12.75">
      <c r="A333" s="178"/>
      <c r="B333" s="180"/>
      <c r="C333" s="553" t="s">
        <v>514</v>
      </c>
      <c r="D333" s="554"/>
      <c r="E333" s="181">
        <v>0</v>
      </c>
      <c r="F333" s="182"/>
      <c r="G333" s="183"/>
      <c r="M333" s="179" t="s">
        <v>514</v>
      </c>
      <c r="O333" s="171"/>
    </row>
    <row r="334" spans="1:15" ht="12.75">
      <c r="A334" s="178"/>
      <c r="B334" s="180"/>
      <c r="C334" s="553" t="s">
        <v>354</v>
      </c>
      <c r="D334" s="554"/>
      <c r="E334" s="181">
        <v>24.74</v>
      </c>
      <c r="F334" s="182"/>
      <c r="G334" s="183"/>
      <c r="M334" s="179" t="s">
        <v>354</v>
      </c>
      <c r="O334" s="171"/>
    </row>
    <row r="335" spans="1:15" ht="12.75">
      <c r="A335" s="178"/>
      <c r="B335" s="180"/>
      <c r="C335" s="555" t="s">
        <v>513</v>
      </c>
      <c r="D335" s="554"/>
      <c r="E335" s="205">
        <v>24.74</v>
      </c>
      <c r="F335" s="182"/>
      <c r="G335" s="183"/>
      <c r="M335" s="179" t="s">
        <v>513</v>
      </c>
      <c r="O335" s="171"/>
    </row>
    <row r="336" spans="1:104" ht="12.75">
      <c r="A336" s="172">
        <v>139</v>
      </c>
      <c r="B336" s="173" t="s">
        <v>515</v>
      </c>
      <c r="C336" s="174" t="s">
        <v>516</v>
      </c>
      <c r="D336" s="175" t="s">
        <v>104</v>
      </c>
      <c r="E336" s="176">
        <v>175.7026</v>
      </c>
      <c r="F336" s="176"/>
      <c r="G336" s="177">
        <f>E336*F336</f>
        <v>0</v>
      </c>
      <c r="O336" s="171">
        <v>2</v>
      </c>
      <c r="AA336" s="147">
        <v>1</v>
      </c>
      <c r="AB336" s="147">
        <v>7</v>
      </c>
      <c r="AC336" s="147">
        <v>7</v>
      </c>
      <c r="AZ336" s="147">
        <v>2</v>
      </c>
      <c r="BA336" s="147">
        <f>IF(AZ336=1,G336,0)</f>
        <v>0</v>
      </c>
      <c r="BB336" s="147">
        <f>IF(AZ336=2,G336,0)</f>
        <v>0</v>
      </c>
      <c r="BC336" s="147">
        <f>IF(AZ336=3,G336,0)</f>
        <v>0</v>
      </c>
      <c r="BD336" s="147">
        <f>IF(AZ336=4,G336,0)</f>
        <v>0</v>
      </c>
      <c r="BE336" s="147">
        <f>IF(AZ336=5,G336,0)</f>
        <v>0</v>
      </c>
      <c r="CA336" s="171">
        <v>1</v>
      </c>
      <c r="CB336" s="171">
        <v>7</v>
      </c>
      <c r="CZ336" s="147">
        <v>0.00029</v>
      </c>
    </row>
    <row r="337" spans="1:104" ht="12.75">
      <c r="A337" s="172">
        <v>140</v>
      </c>
      <c r="B337" s="173" t="s">
        <v>517</v>
      </c>
      <c r="C337" s="174" t="s">
        <v>518</v>
      </c>
      <c r="D337" s="175" t="s">
        <v>104</v>
      </c>
      <c r="E337" s="176">
        <v>24.74</v>
      </c>
      <c r="F337" s="176"/>
      <c r="G337" s="177">
        <f>E337*F337</f>
        <v>0</v>
      </c>
      <c r="O337" s="171">
        <v>2</v>
      </c>
      <c r="AA337" s="147">
        <v>1</v>
      </c>
      <c r="AB337" s="147">
        <v>7</v>
      </c>
      <c r="AC337" s="147">
        <v>7</v>
      </c>
      <c r="AZ337" s="147">
        <v>2</v>
      </c>
      <c r="BA337" s="147">
        <f>IF(AZ337=1,G337,0)</f>
        <v>0</v>
      </c>
      <c r="BB337" s="147">
        <f>IF(AZ337=2,G337,0)</f>
        <v>0</v>
      </c>
      <c r="BC337" s="147">
        <f>IF(AZ337=3,G337,0)</f>
        <v>0</v>
      </c>
      <c r="BD337" s="147">
        <f>IF(AZ337=4,G337,0)</f>
        <v>0</v>
      </c>
      <c r="BE337" s="147">
        <f>IF(AZ337=5,G337,0)</f>
        <v>0</v>
      </c>
      <c r="CA337" s="171">
        <v>1</v>
      </c>
      <c r="CB337" s="171">
        <v>7</v>
      </c>
      <c r="CZ337" s="147">
        <v>0.00029</v>
      </c>
    </row>
    <row r="338" spans="1:104" ht="12.75">
      <c r="A338" s="172">
        <v>141</v>
      </c>
      <c r="B338" s="173" t="s">
        <v>519</v>
      </c>
      <c r="C338" s="174" t="s">
        <v>520</v>
      </c>
      <c r="D338" s="175" t="s">
        <v>104</v>
      </c>
      <c r="E338" s="176">
        <v>175.7026</v>
      </c>
      <c r="F338" s="176"/>
      <c r="G338" s="177">
        <f>E338*F338</f>
        <v>0</v>
      </c>
      <c r="O338" s="171">
        <v>2</v>
      </c>
      <c r="AA338" s="147">
        <v>1</v>
      </c>
      <c r="AB338" s="147">
        <v>7</v>
      </c>
      <c r="AC338" s="147">
        <v>7</v>
      </c>
      <c r="AZ338" s="147">
        <v>2</v>
      </c>
      <c r="BA338" s="147">
        <f>IF(AZ338=1,G338,0)</f>
        <v>0</v>
      </c>
      <c r="BB338" s="147">
        <f>IF(AZ338=2,G338,0)</f>
        <v>0</v>
      </c>
      <c r="BC338" s="147">
        <f>IF(AZ338=3,G338,0)</f>
        <v>0</v>
      </c>
      <c r="BD338" s="147">
        <f>IF(AZ338=4,G338,0)</f>
        <v>0</v>
      </c>
      <c r="BE338" s="147">
        <f>IF(AZ338=5,G338,0)</f>
        <v>0</v>
      </c>
      <c r="CA338" s="171">
        <v>1</v>
      </c>
      <c r="CB338" s="171">
        <v>7</v>
      </c>
      <c r="CZ338" s="147">
        <v>0</v>
      </c>
    </row>
    <row r="339" spans="1:104" ht="12.75">
      <c r="A339" s="172">
        <v>142</v>
      </c>
      <c r="B339" s="173" t="s">
        <v>521</v>
      </c>
      <c r="C339" s="174" t="s">
        <v>522</v>
      </c>
      <c r="D339" s="175" t="s">
        <v>104</v>
      </c>
      <c r="E339" s="176">
        <v>175.7026</v>
      </c>
      <c r="F339" s="176"/>
      <c r="G339" s="177">
        <f>E339*F339</f>
        <v>0</v>
      </c>
      <c r="O339" s="171">
        <v>2</v>
      </c>
      <c r="AA339" s="147">
        <v>1</v>
      </c>
      <c r="AB339" s="147">
        <v>7</v>
      </c>
      <c r="AC339" s="147">
        <v>7</v>
      </c>
      <c r="AZ339" s="147">
        <v>2</v>
      </c>
      <c r="BA339" s="147">
        <f>IF(AZ339=1,G339,0)</f>
        <v>0</v>
      </c>
      <c r="BB339" s="147">
        <f>IF(AZ339=2,G339,0)</f>
        <v>0</v>
      </c>
      <c r="BC339" s="147">
        <f>IF(AZ339=3,G339,0)</f>
        <v>0</v>
      </c>
      <c r="BD339" s="147">
        <f>IF(AZ339=4,G339,0)</f>
        <v>0</v>
      </c>
      <c r="BE339" s="147">
        <f>IF(AZ339=5,G339,0)</f>
        <v>0</v>
      </c>
      <c r="CA339" s="171">
        <v>1</v>
      </c>
      <c r="CB339" s="171">
        <v>7</v>
      </c>
      <c r="CZ339" s="147">
        <v>0</v>
      </c>
    </row>
    <row r="340" spans="1:57" ht="12.75">
      <c r="A340" s="184"/>
      <c r="B340" s="185" t="s">
        <v>78</v>
      </c>
      <c r="C340" s="186" t="str">
        <f>CONCATENATE(B323," ",C323)</f>
        <v>784 Malby</v>
      </c>
      <c r="D340" s="187"/>
      <c r="E340" s="188"/>
      <c r="F340" s="189"/>
      <c r="G340" s="190">
        <f>SUM(G323:G339)</f>
        <v>0</v>
      </c>
      <c r="O340" s="171">
        <v>4</v>
      </c>
      <c r="BA340" s="191">
        <f>SUM(BA323:BA339)</f>
        <v>0</v>
      </c>
      <c r="BB340" s="191">
        <f>SUM(BB323:BB339)</f>
        <v>0</v>
      </c>
      <c r="BC340" s="191">
        <f>SUM(BC323:BC339)</f>
        <v>0</v>
      </c>
      <c r="BD340" s="191">
        <f>SUM(BD323:BD339)</f>
        <v>0</v>
      </c>
      <c r="BE340" s="191">
        <f>SUM(BE323:BE339)</f>
        <v>0</v>
      </c>
    </row>
    <row r="341" spans="1:15" ht="12.75">
      <c r="A341" s="164" t="s">
        <v>75</v>
      </c>
      <c r="B341" s="165" t="s">
        <v>523</v>
      </c>
      <c r="C341" s="166" t="s">
        <v>524</v>
      </c>
      <c r="D341" s="167"/>
      <c r="E341" s="168"/>
      <c r="F341" s="168"/>
      <c r="G341" s="169"/>
      <c r="H341" s="170"/>
      <c r="I341" s="170"/>
      <c r="O341" s="171">
        <v>1</v>
      </c>
    </row>
    <row r="342" spans="1:104" ht="12.75">
      <c r="A342" s="172">
        <v>143</v>
      </c>
      <c r="B342" s="173" t="s">
        <v>525</v>
      </c>
      <c r="C342" s="174" t="s">
        <v>526</v>
      </c>
      <c r="D342" s="175" t="s">
        <v>299</v>
      </c>
      <c r="E342" s="176">
        <v>1</v>
      </c>
      <c r="F342" s="176">
        <f>MaR!H16</f>
        <v>0</v>
      </c>
      <c r="G342" s="177">
        <f>E342*F342</f>
        <v>0</v>
      </c>
      <c r="O342" s="171">
        <v>2</v>
      </c>
      <c r="AA342" s="147">
        <v>12</v>
      </c>
      <c r="AB342" s="147">
        <v>0</v>
      </c>
      <c r="AC342" s="147">
        <v>20</v>
      </c>
      <c r="AZ342" s="147">
        <v>4</v>
      </c>
      <c r="BA342" s="147">
        <f>IF(AZ342=1,G342,0)</f>
        <v>0</v>
      </c>
      <c r="BB342" s="147">
        <f>IF(AZ342=2,G342,0)</f>
        <v>0</v>
      </c>
      <c r="BC342" s="147">
        <f>IF(AZ342=3,G342,0)</f>
        <v>0</v>
      </c>
      <c r="BD342" s="147">
        <f>IF(AZ342=4,G342,0)</f>
        <v>0</v>
      </c>
      <c r="BE342" s="147">
        <f>IF(AZ342=5,G342,0)</f>
        <v>0</v>
      </c>
      <c r="CA342" s="171">
        <v>12</v>
      </c>
      <c r="CB342" s="171">
        <v>0</v>
      </c>
      <c r="CZ342" s="147">
        <v>0</v>
      </c>
    </row>
    <row r="343" spans="1:104" ht="12.75">
      <c r="A343" s="172">
        <v>144</v>
      </c>
      <c r="B343" s="173" t="s">
        <v>527</v>
      </c>
      <c r="C343" s="174" t="s">
        <v>431</v>
      </c>
      <c r="D343" s="175" t="s">
        <v>63</v>
      </c>
      <c r="E343" s="176"/>
      <c r="F343" s="176"/>
      <c r="G343" s="177">
        <f>E343*F343</f>
        <v>0</v>
      </c>
      <c r="O343" s="171">
        <v>2</v>
      </c>
      <c r="AA343" s="147">
        <v>12</v>
      </c>
      <c r="AB343" s="147">
        <v>0</v>
      </c>
      <c r="AC343" s="147">
        <v>21</v>
      </c>
      <c r="AZ343" s="147">
        <v>4</v>
      </c>
      <c r="BA343" s="147">
        <f>IF(AZ343=1,G343,0)</f>
        <v>0</v>
      </c>
      <c r="BB343" s="147">
        <f>IF(AZ343=2,G343,0)</f>
        <v>0</v>
      </c>
      <c r="BC343" s="147">
        <f>IF(AZ343=3,G343,0)</f>
        <v>0</v>
      </c>
      <c r="BD343" s="147">
        <f>IF(AZ343=4,G343,0)</f>
        <v>0</v>
      </c>
      <c r="BE343" s="147">
        <f>IF(AZ343=5,G343,0)</f>
        <v>0</v>
      </c>
      <c r="CA343" s="171">
        <v>12</v>
      </c>
      <c r="CB343" s="171">
        <v>0</v>
      </c>
      <c r="CZ343" s="147">
        <v>0</v>
      </c>
    </row>
    <row r="344" spans="1:57" ht="12.75">
      <c r="A344" s="184"/>
      <c r="B344" s="185" t="s">
        <v>78</v>
      </c>
      <c r="C344" s="186" t="str">
        <f>CONCATENATE(B341," ",C341)</f>
        <v>M36 Montáže měřících a regulačních zařízení</v>
      </c>
      <c r="D344" s="187"/>
      <c r="E344" s="188"/>
      <c r="F344" s="189"/>
      <c r="G344" s="190">
        <f>SUM(G341:G343)</f>
        <v>0</v>
      </c>
      <c r="O344" s="171">
        <v>4</v>
      </c>
      <c r="BA344" s="191">
        <f>SUM(BA341:BA343)</f>
        <v>0</v>
      </c>
      <c r="BB344" s="191">
        <f>SUM(BB341:BB343)</f>
        <v>0</v>
      </c>
      <c r="BC344" s="191">
        <f>SUM(BC341:BC343)</f>
        <v>0</v>
      </c>
      <c r="BD344" s="191">
        <f>SUM(BD341:BD343)</f>
        <v>0</v>
      </c>
      <c r="BE344" s="191">
        <f>SUM(BE341:BE343)</f>
        <v>0</v>
      </c>
    </row>
    <row r="345" spans="1:15" ht="12.75">
      <c r="A345" s="164" t="s">
        <v>75</v>
      </c>
      <c r="B345" s="165" t="s">
        <v>528</v>
      </c>
      <c r="C345" s="166" t="s">
        <v>529</v>
      </c>
      <c r="D345" s="167"/>
      <c r="E345" s="168"/>
      <c r="F345" s="168"/>
      <c r="G345" s="169"/>
      <c r="H345" s="170"/>
      <c r="I345" s="170"/>
      <c r="O345" s="171">
        <v>1</v>
      </c>
    </row>
    <row r="346" spans="1:104" ht="12.75">
      <c r="A346" s="172">
        <v>145</v>
      </c>
      <c r="B346" s="173" t="s">
        <v>530</v>
      </c>
      <c r="C346" s="174" t="s">
        <v>531</v>
      </c>
      <c r="D346" s="175" t="s">
        <v>156</v>
      </c>
      <c r="E346" s="176">
        <v>616.18558888</v>
      </c>
      <c r="F346" s="176"/>
      <c r="G346" s="177">
        <f aca="true" t="shared" si="6" ref="G346:G353">E346*F346</f>
        <v>0</v>
      </c>
      <c r="O346" s="171">
        <v>2</v>
      </c>
      <c r="AA346" s="147">
        <v>8</v>
      </c>
      <c r="AB346" s="147">
        <v>0</v>
      </c>
      <c r="AC346" s="147">
        <v>3</v>
      </c>
      <c r="AZ346" s="147">
        <v>1</v>
      </c>
      <c r="BA346" s="147">
        <f aca="true" t="shared" si="7" ref="BA346:BA353">IF(AZ346=1,G346,0)</f>
        <v>0</v>
      </c>
      <c r="BB346" s="147">
        <f aca="true" t="shared" si="8" ref="BB346:BB353">IF(AZ346=2,G346,0)</f>
        <v>0</v>
      </c>
      <c r="BC346" s="147">
        <f aca="true" t="shared" si="9" ref="BC346:BC353">IF(AZ346=3,G346,0)</f>
        <v>0</v>
      </c>
      <c r="BD346" s="147">
        <f aca="true" t="shared" si="10" ref="BD346:BD353">IF(AZ346=4,G346,0)</f>
        <v>0</v>
      </c>
      <c r="BE346" s="147">
        <f aca="true" t="shared" si="11" ref="BE346:BE353">IF(AZ346=5,G346,0)</f>
        <v>0</v>
      </c>
      <c r="CA346" s="171">
        <v>8</v>
      </c>
      <c r="CB346" s="171">
        <v>0</v>
      </c>
      <c r="CZ346" s="147">
        <v>0</v>
      </c>
    </row>
    <row r="347" spans="1:104" ht="12.75">
      <c r="A347" s="172">
        <v>146</v>
      </c>
      <c r="B347" s="173" t="s">
        <v>532</v>
      </c>
      <c r="C347" s="174" t="s">
        <v>533</v>
      </c>
      <c r="D347" s="175" t="s">
        <v>156</v>
      </c>
      <c r="E347" s="176">
        <v>616.18558888</v>
      </c>
      <c r="F347" s="176"/>
      <c r="G347" s="177">
        <f t="shared" si="6"/>
        <v>0</v>
      </c>
      <c r="O347" s="171">
        <v>2</v>
      </c>
      <c r="AA347" s="147">
        <v>8</v>
      </c>
      <c r="AB347" s="147">
        <v>0</v>
      </c>
      <c r="AC347" s="147">
        <v>3</v>
      </c>
      <c r="AZ347" s="147">
        <v>1</v>
      </c>
      <c r="BA347" s="147">
        <f t="shared" si="7"/>
        <v>0</v>
      </c>
      <c r="BB347" s="147">
        <f t="shared" si="8"/>
        <v>0</v>
      </c>
      <c r="BC347" s="147">
        <f t="shared" si="9"/>
        <v>0</v>
      </c>
      <c r="BD347" s="147">
        <f t="shared" si="10"/>
        <v>0</v>
      </c>
      <c r="BE347" s="147">
        <f t="shared" si="11"/>
        <v>0</v>
      </c>
      <c r="CA347" s="171">
        <v>8</v>
      </c>
      <c r="CB347" s="171">
        <v>0</v>
      </c>
      <c r="CZ347" s="147">
        <v>0</v>
      </c>
    </row>
    <row r="348" spans="1:104" ht="12.75">
      <c r="A348" s="172">
        <v>147</v>
      </c>
      <c r="B348" s="173" t="s">
        <v>534</v>
      </c>
      <c r="C348" s="174" t="s">
        <v>535</v>
      </c>
      <c r="D348" s="175" t="s">
        <v>156</v>
      </c>
      <c r="E348" s="176">
        <v>11707.52618872</v>
      </c>
      <c r="F348" s="176"/>
      <c r="G348" s="177">
        <f t="shared" si="6"/>
        <v>0</v>
      </c>
      <c r="O348" s="171">
        <v>2</v>
      </c>
      <c r="AA348" s="147">
        <v>8</v>
      </c>
      <c r="AB348" s="147">
        <v>0</v>
      </c>
      <c r="AC348" s="147">
        <v>3</v>
      </c>
      <c r="AZ348" s="147">
        <v>1</v>
      </c>
      <c r="BA348" s="147">
        <f t="shared" si="7"/>
        <v>0</v>
      </c>
      <c r="BB348" s="147">
        <f t="shared" si="8"/>
        <v>0</v>
      </c>
      <c r="BC348" s="147">
        <f t="shared" si="9"/>
        <v>0</v>
      </c>
      <c r="BD348" s="147">
        <f t="shared" si="10"/>
        <v>0</v>
      </c>
      <c r="BE348" s="147">
        <f t="shared" si="11"/>
        <v>0</v>
      </c>
      <c r="CA348" s="171">
        <v>8</v>
      </c>
      <c r="CB348" s="171">
        <v>0</v>
      </c>
      <c r="CZ348" s="147">
        <v>0</v>
      </c>
    </row>
    <row r="349" spans="1:104" ht="12.75">
      <c r="A349" s="172">
        <v>148</v>
      </c>
      <c r="B349" s="173" t="s">
        <v>536</v>
      </c>
      <c r="C349" s="174" t="s">
        <v>537</v>
      </c>
      <c r="D349" s="175" t="s">
        <v>156</v>
      </c>
      <c r="E349" s="176">
        <v>616.18558888</v>
      </c>
      <c r="F349" s="176"/>
      <c r="G349" s="177">
        <f t="shared" si="6"/>
        <v>0</v>
      </c>
      <c r="O349" s="171">
        <v>2</v>
      </c>
      <c r="AA349" s="147">
        <v>8</v>
      </c>
      <c r="AB349" s="147">
        <v>0</v>
      </c>
      <c r="AC349" s="147">
        <v>3</v>
      </c>
      <c r="AZ349" s="147">
        <v>1</v>
      </c>
      <c r="BA349" s="147">
        <f t="shared" si="7"/>
        <v>0</v>
      </c>
      <c r="BB349" s="147">
        <f t="shared" si="8"/>
        <v>0</v>
      </c>
      <c r="BC349" s="147">
        <f t="shared" si="9"/>
        <v>0</v>
      </c>
      <c r="BD349" s="147">
        <f t="shared" si="10"/>
        <v>0</v>
      </c>
      <c r="BE349" s="147">
        <f t="shared" si="11"/>
        <v>0</v>
      </c>
      <c r="CA349" s="171">
        <v>8</v>
      </c>
      <c r="CB349" s="171">
        <v>0</v>
      </c>
      <c r="CZ349" s="147">
        <v>0</v>
      </c>
    </row>
    <row r="350" spans="1:104" ht="12.75">
      <c r="A350" s="172">
        <v>149</v>
      </c>
      <c r="B350" s="173" t="s">
        <v>538</v>
      </c>
      <c r="C350" s="174" t="s">
        <v>539</v>
      </c>
      <c r="D350" s="175" t="s">
        <v>156</v>
      </c>
      <c r="E350" s="176">
        <v>2464.74235552</v>
      </c>
      <c r="F350" s="176"/>
      <c r="G350" s="177">
        <f t="shared" si="6"/>
        <v>0</v>
      </c>
      <c r="O350" s="171">
        <v>2</v>
      </c>
      <c r="AA350" s="147">
        <v>8</v>
      </c>
      <c r="AB350" s="147">
        <v>0</v>
      </c>
      <c r="AC350" s="147">
        <v>3</v>
      </c>
      <c r="AZ350" s="147">
        <v>1</v>
      </c>
      <c r="BA350" s="147">
        <f t="shared" si="7"/>
        <v>0</v>
      </c>
      <c r="BB350" s="147">
        <f t="shared" si="8"/>
        <v>0</v>
      </c>
      <c r="BC350" s="147">
        <f t="shared" si="9"/>
        <v>0</v>
      </c>
      <c r="BD350" s="147">
        <f t="shared" si="10"/>
        <v>0</v>
      </c>
      <c r="BE350" s="147">
        <f t="shared" si="11"/>
        <v>0</v>
      </c>
      <c r="CA350" s="171">
        <v>8</v>
      </c>
      <c r="CB350" s="171">
        <v>0</v>
      </c>
      <c r="CZ350" s="147">
        <v>0</v>
      </c>
    </row>
    <row r="351" spans="1:104" ht="12.75">
      <c r="A351" s="172">
        <v>150</v>
      </c>
      <c r="B351" s="173" t="s">
        <v>540</v>
      </c>
      <c r="C351" s="174" t="s">
        <v>541</v>
      </c>
      <c r="D351" s="175" t="s">
        <v>156</v>
      </c>
      <c r="E351" s="176">
        <v>616.18558888</v>
      </c>
      <c r="F351" s="176"/>
      <c r="G351" s="177">
        <f t="shared" si="6"/>
        <v>0</v>
      </c>
      <c r="O351" s="171">
        <v>2</v>
      </c>
      <c r="AA351" s="147">
        <v>8</v>
      </c>
      <c r="AB351" s="147">
        <v>0</v>
      </c>
      <c r="AC351" s="147">
        <v>3</v>
      </c>
      <c r="AZ351" s="147">
        <v>1</v>
      </c>
      <c r="BA351" s="147">
        <f t="shared" si="7"/>
        <v>0</v>
      </c>
      <c r="BB351" s="147">
        <f t="shared" si="8"/>
        <v>0</v>
      </c>
      <c r="BC351" s="147">
        <f t="shared" si="9"/>
        <v>0</v>
      </c>
      <c r="BD351" s="147">
        <f t="shared" si="10"/>
        <v>0</v>
      </c>
      <c r="BE351" s="147">
        <f t="shared" si="11"/>
        <v>0</v>
      </c>
      <c r="CA351" s="171">
        <v>8</v>
      </c>
      <c r="CB351" s="171">
        <v>0</v>
      </c>
      <c r="CZ351" s="147">
        <v>0</v>
      </c>
    </row>
    <row r="352" spans="1:104" ht="12.75">
      <c r="A352" s="172">
        <v>151</v>
      </c>
      <c r="B352" s="173" t="s">
        <v>542</v>
      </c>
      <c r="C352" s="174" t="s">
        <v>543</v>
      </c>
      <c r="D352" s="175" t="s">
        <v>156</v>
      </c>
      <c r="E352" s="176">
        <v>616.18558888</v>
      </c>
      <c r="F352" s="176"/>
      <c r="G352" s="177">
        <f t="shared" si="6"/>
        <v>0</v>
      </c>
      <c r="O352" s="171">
        <v>2</v>
      </c>
      <c r="AA352" s="147">
        <v>8</v>
      </c>
      <c r="AB352" s="147">
        <v>0</v>
      </c>
      <c r="AC352" s="147">
        <v>3</v>
      </c>
      <c r="AZ352" s="147">
        <v>1</v>
      </c>
      <c r="BA352" s="147">
        <f t="shared" si="7"/>
        <v>0</v>
      </c>
      <c r="BB352" s="147">
        <f t="shared" si="8"/>
        <v>0</v>
      </c>
      <c r="BC352" s="147">
        <f t="shared" si="9"/>
        <v>0</v>
      </c>
      <c r="BD352" s="147">
        <f t="shared" si="10"/>
        <v>0</v>
      </c>
      <c r="BE352" s="147">
        <f t="shared" si="11"/>
        <v>0</v>
      </c>
      <c r="CA352" s="171">
        <v>8</v>
      </c>
      <c r="CB352" s="171">
        <v>0</v>
      </c>
      <c r="CZ352" s="147">
        <v>0</v>
      </c>
    </row>
    <row r="353" spans="1:104" ht="12.75">
      <c r="A353" s="172">
        <v>152</v>
      </c>
      <c r="B353" s="173" t="s">
        <v>544</v>
      </c>
      <c r="C353" s="174" t="s">
        <v>545</v>
      </c>
      <c r="D353" s="175" t="s">
        <v>156</v>
      </c>
      <c r="E353" s="176">
        <v>616.18558888</v>
      </c>
      <c r="F353" s="176"/>
      <c r="G353" s="177">
        <f t="shared" si="6"/>
        <v>0</v>
      </c>
      <c r="O353" s="171">
        <v>2</v>
      </c>
      <c r="AA353" s="147">
        <v>8</v>
      </c>
      <c r="AB353" s="147">
        <v>0</v>
      </c>
      <c r="AC353" s="147">
        <v>3</v>
      </c>
      <c r="AZ353" s="147">
        <v>1</v>
      </c>
      <c r="BA353" s="147">
        <f t="shared" si="7"/>
        <v>0</v>
      </c>
      <c r="BB353" s="147">
        <f t="shared" si="8"/>
        <v>0</v>
      </c>
      <c r="BC353" s="147">
        <f t="shared" si="9"/>
        <v>0</v>
      </c>
      <c r="BD353" s="147">
        <f t="shared" si="10"/>
        <v>0</v>
      </c>
      <c r="BE353" s="147">
        <f t="shared" si="11"/>
        <v>0</v>
      </c>
      <c r="CA353" s="171">
        <v>8</v>
      </c>
      <c r="CB353" s="171">
        <v>0</v>
      </c>
      <c r="CZ353" s="147">
        <v>0</v>
      </c>
    </row>
    <row r="354" spans="1:57" ht="12.75">
      <c r="A354" s="184"/>
      <c r="B354" s="185" t="s">
        <v>78</v>
      </c>
      <c r="C354" s="186" t="str">
        <f>CONCATENATE(B345," ",C345)</f>
        <v>D96 Přesuny suti a vybouraných hmot</v>
      </c>
      <c r="D354" s="187"/>
      <c r="E354" s="188"/>
      <c r="F354" s="189"/>
      <c r="G354" s="190">
        <f>SUM(G345:G353)</f>
        <v>0</v>
      </c>
      <c r="O354" s="171">
        <v>4</v>
      </c>
      <c r="BA354" s="191">
        <f>SUM(BA345:BA353)</f>
        <v>0</v>
      </c>
      <c r="BB354" s="191">
        <f>SUM(BB345:BB353)</f>
        <v>0</v>
      </c>
      <c r="BC354" s="191">
        <f>SUM(BC345:BC353)</f>
        <v>0</v>
      </c>
      <c r="BD354" s="191">
        <f>SUM(BD345:BD353)</f>
        <v>0</v>
      </c>
      <c r="BE354" s="191">
        <f>SUM(BE345:BE353)</f>
        <v>0</v>
      </c>
    </row>
    <row r="355" ht="12.75">
      <c r="E355" s="147"/>
    </row>
    <row r="356" ht="12.75">
      <c r="E356" s="147"/>
    </row>
    <row r="357" ht="12.75">
      <c r="E357" s="147"/>
    </row>
    <row r="358" ht="12.75">
      <c r="E358" s="147"/>
    </row>
    <row r="359" ht="12.75">
      <c r="E359" s="147"/>
    </row>
    <row r="360" ht="12.75">
      <c r="E360" s="147"/>
    </row>
    <row r="361" ht="12.75">
      <c r="E361" s="147"/>
    </row>
    <row r="362" ht="12.75">
      <c r="E362" s="147"/>
    </row>
    <row r="363" ht="12.75">
      <c r="E363" s="147"/>
    </row>
    <row r="364" ht="12.75">
      <c r="E364" s="147"/>
    </row>
    <row r="365" ht="12.75">
      <c r="E365" s="147"/>
    </row>
    <row r="366" ht="12.75">
      <c r="E366" s="147"/>
    </row>
    <row r="367" ht="12.75">
      <c r="E367" s="147"/>
    </row>
    <row r="368" ht="12.75">
      <c r="E368" s="147"/>
    </row>
    <row r="369" ht="12.75">
      <c r="E369" s="147"/>
    </row>
    <row r="370" ht="12.75">
      <c r="E370" s="147"/>
    </row>
    <row r="371" ht="12.75">
      <c r="E371" s="147"/>
    </row>
    <row r="372" ht="12.75">
      <c r="E372" s="147"/>
    </row>
    <row r="373" ht="12.75">
      <c r="E373" s="147"/>
    </row>
    <row r="374" ht="12.75">
      <c r="E374" s="147"/>
    </row>
    <row r="375" ht="12.75">
      <c r="E375" s="147"/>
    </row>
    <row r="376" ht="12.75">
      <c r="E376" s="147"/>
    </row>
    <row r="377" ht="12.75">
      <c r="E377" s="147"/>
    </row>
    <row r="378" spans="1:7" ht="12.75">
      <c r="A378" s="192"/>
      <c r="B378" s="192"/>
      <c r="C378" s="192"/>
      <c r="D378" s="192"/>
      <c r="E378" s="192"/>
      <c r="F378" s="192"/>
      <c r="G378" s="192"/>
    </row>
    <row r="379" spans="1:7" ht="12.75">
      <c r="A379" s="192"/>
      <c r="B379" s="192"/>
      <c r="C379" s="192"/>
      <c r="D379" s="192"/>
      <c r="E379" s="192"/>
      <c r="F379" s="192"/>
      <c r="G379" s="192"/>
    </row>
    <row r="380" spans="1:7" ht="12.75">
      <c r="A380" s="192"/>
      <c r="B380" s="192"/>
      <c r="C380" s="192"/>
      <c r="D380" s="192"/>
      <c r="E380" s="192"/>
      <c r="F380" s="192"/>
      <c r="G380" s="192"/>
    </row>
    <row r="381" spans="1:7" ht="12.75">
      <c r="A381" s="192"/>
      <c r="B381" s="192"/>
      <c r="C381" s="192"/>
      <c r="D381" s="192"/>
      <c r="E381" s="192"/>
      <c r="F381" s="192"/>
      <c r="G381" s="192"/>
    </row>
    <row r="382" ht="12.75">
      <c r="E382" s="147"/>
    </row>
    <row r="383" ht="12.75">
      <c r="E383" s="147"/>
    </row>
    <row r="384" ht="12.75">
      <c r="E384" s="147"/>
    </row>
    <row r="385" ht="12.75">
      <c r="E385" s="147"/>
    </row>
    <row r="386" ht="12.75">
      <c r="E386" s="147"/>
    </row>
    <row r="387" ht="12.75">
      <c r="E387" s="147"/>
    </row>
    <row r="388" ht="12.75">
      <c r="E388" s="147"/>
    </row>
    <row r="389" ht="12.75">
      <c r="E389" s="147"/>
    </row>
    <row r="390" ht="12.75">
      <c r="E390" s="147"/>
    </row>
    <row r="391" ht="12.75">
      <c r="E391" s="147"/>
    </row>
    <row r="392" ht="12.75">
      <c r="E392" s="147"/>
    </row>
    <row r="393" ht="12.75">
      <c r="E393" s="147"/>
    </row>
    <row r="394" ht="12.75">
      <c r="E394" s="147"/>
    </row>
    <row r="395" ht="12.75">
      <c r="E395" s="147"/>
    </row>
    <row r="396" ht="12.75">
      <c r="E396" s="147"/>
    </row>
    <row r="397" ht="12.75">
      <c r="E397" s="147"/>
    </row>
    <row r="398" ht="12.75">
      <c r="E398" s="147"/>
    </row>
    <row r="399" ht="12.75">
      <c r="E399" s="147"/>
    </row>
    <row r="400" ht="12.75">
      <c r="E400" s="147"/>
    </row>
    <row r="401" ht="12.75">
      <c r="E401" s="147"/>
    </row>
    <row r="402" ht="12.75">
      <c r="E402" s="147"/>
    </row>
    <row r="403" ht="12.75">
      <c r="E403" s="147"/>
    </row>
    <row r="404" ht="12.75">
      <c r="E404" s="147"/>
    </row>
    <row r="405" ht="12.75">
      <c r="E405" s="147"/>
    </row>
    <row r="406" ht="12.75">
      <c r="E406" s="147"/>
    </row>
    <row r="407" ht="12.75">
      <c r="E407" s="147"/>
    </row>
    <row r="408" ht="12.75">
      <c r="E408" s="147"/>
    </row>
    <row r="409" ht="12.75">
      <c r="E409" s="147"/>
    </row>
    <row r="410" ht="12.75">
      <c r="E410" s="147"/>
    </row>
    <row r="411" ht="12.75">
      <c r="E411" s="147"/>
    </row>
    <row r="412" ht="12.75">
      <c r="E412" s="147"/>
    </row>
    <row r="413" spans="1:2" ht="12.75">
      <c r="A413" s="193"/>
      <c r="B413" s="193"/>
    </row>
    <row r="414" spans="1:7" ht="12.75">
      <c r="A414" s="192"/>
      <c r="B414" s="192"/>
      <c r="C414" s="195"/>
      <c r="D414" s="195"/>
      <c r="E414" s="196"/>
      <c r="F414" s="195"/>
      <c r="G414" s="197"/>
    </row>
    <row r="415" spans="1:7" ht="12.75">
      <c r="A415" s="198"/>
      <c r="B415" s="198"/>
      <c r="C415" s="192"/>
      <c r="D415" s="192"/>
      <c r="E415" s="199"/>
      <c r="F415" s="192"/>
      <c r="G415" s="192"/>
    </row>
    <row r="416" spans="1:7" ht="12.75">
      <c r="A416" s="192"/>
      <c r="B416" s="192"/>
      <c r="C416" s="192"/>
      <c r="D416" s="192"/>
      <c r="E416" s="199"/>
      <c r="F416" s="192"/>
      <c r="G416" s="192"/>
    </row>
    <row r="417" spans="1:7" ht="12.75">
      <c r="A417" s="192"/>
      <c r="B417" s="192"/>
      <c r="C417" s="192"/>
      <c r="D417" s="192"/>
      <c r="E417" s="199"/>
      <c r="F417" s="192"/>
      <c r="G417" s="192"/>
    </row>
    <row r="418" spans="1:7" ht="12.75">
      <c r="A418" s="192"/>
      <c r="B418" s="192"/>
      <c r="C418" s="192"/>
      <c r="D418" s="192"/>
      <c r="E418" s="199"/>
      <c r="F418" s="192"/>
      <c r="G418" s="192"/>
    </row>
    <row r="419" spans="1:7" ht="12.75">
      <c r="A419" s="192"/>
      <c r="B419" s="192"/>
      <c r="C419" s="192"/>
      <c r="D419" s="192"/>
      <c r="E419" s="199"/>
      <c r="F419" s="192"/>
      <c r="G419" s="192"/>
    </row>
    <row r="420" spans="1:7" ht="12.75">
      <c r="A420" s="192"/>
      <c r="B420" s="192"/>
      <c r="C420" s="192"/>
      <c r="D420" s="192"/>
      <c r="E420" s="199"/>
      <c r="F420" s="192"/>
      <c r="G420" s="192"/>
    </row>
    <row r="421" spans="1:7" ht="12.75">
      <c r="A421" s="192"/>
      <c r="B421" s="192"/>
      <c r="C421" s="192"/>
      <c r="D421" s="192"/>
      <c r="E421" s="199"/>
      <c r="F421" s="192"/>
      <c r="G421" s="192"/>
    </row>
    <row r="422" spans="1:7" ht="12.75">
      <c r="A422" s="192"/>
      <c r="B422" s="192"/>
      <c r="C422" s="192"/>
      <c r="D422" s="192"/>
      <c r="E422" s="199"/>
      <c r="F422" s="192"/>
      <c r="G422" s="192"/>
    </row>
    <row r="423" spans="1:7" ht="12.75">
      <c r="A423" s="192"/>
      <c r="B423" s="192"/>
      <c r="C423" s="192"/>
      <c r="D423" s="192"/>
      <c r="E423" s="199"/>
      <c r="F423" s="192"/>
      <c r="G423" s="192"/>
    </row>
    <row r="424" spans="1:7" ht="12.75">
      <c r="A424" s="192"/>
      <c r="B424" s="192"/>
      <c r="C424" s="192"/>
      <c r="D424" s="192"/>
      <c r="E424" s="199"/>
      <c r="F424" s="192"/>
      <c r="G424" s="192"/>
    </row>
    <row r="425" spans="1:7" ht="12.75">
      <c r="A425" s="192"/>
      <c r="B425" s="192"/>
      <c r="C425" s="192"/>
      <c r="D425" s="192"/>
      <c r="E425" s="199"/>
      <c r="F425" s="192"/>
      <c r="G425" s="192"/>
    </row>
    <row r="426" spans="1:7" ht="12.75">
      <c r="A426" s="192"/>
      <c r="B426" s="192"/>
      <c r="C426" s="192"/>
      <c r="D426" s="192"/>
      <c r="E426" s="199"/>
      <c r="F426" s="192"/>
      <c r="G426" s="192"/>
    </row>
    <row r="427" spans="1:7" ht="12.75">
      <c r="A427" s="192"/>
      <c r="B427" s="192"/>
      <c r="C427" s="192"/>
      <c r="D427" s="192"/>
      <c r="E427" s="199"/>
      <c r="F427" s="192"/>
      <c r="G427" s="192"/>
    </row>
  </sheetData>
  <mergeCells count="150">
    <mergeCell ref="C331:D331"/>
    <mergeCell ref="C332:D332"/>
    <mergeCell ref="C333:D333"/>
    <mergeCell ref="C334:D334"/>
    <mergeCell ref="C335:D335"/>
    <mergeCell ref="C325:D325"/>
    <mergeCell ref="C326:D326"/>
    <mergeCell ref="C327:D327"/>
    <mergeCell ref="C328:D328"/>
    <mergeCell ref="C329:D329"/>
    <mergeCell ref="C330:D330"/>
    <mergeCell ref="C308:D308"/>
    <mergeCell ref="C309:D309"/>
    <mergeCell ref="C311:D311"/>
    <mergeCell ref="C313:D313"/>
    <mergeCell ref="C315:D315"/>
    <mergeCell ref="C317:D317"/>
    <mergeCell ref="C301:D301"/>
    <mergeCell ref="C281:D281"/>
    <mergeCell ref="C284:D284"/>
    <mergeCell ref="C286:D286"/>
    <mergeCell ref="C252:D252"/>
    <mergeCell ref="C253:D253"/>
    <mergeCell ref="C254:D254"/>
    <mergeCell ref="C259:D259"/>
    <mergeCell ref="C261:D261"/>
    <mergeCell ref="C263:D263"/>
    <mergeCell ref="C265:D265"/>
    <mergeCell ref="C267:D267"/>
    <mergeCell ref="C245:D245"/>
    <mergeCell ref="C246:D246"/>
    <mergeCell ref="C247:D247"/>
    <mergeCell ref="C248:D248"/>
    <mergeCell ref="C250:D250"/>
    <mergeCell ref="C251:D251"/>
    <mergeCell ref="C228:D228"/>
    <mergeCell ref="C229:D229"/>
    <mergeCell ref="C231:D231"/>
    <mergeCell ref="C232:D232"/>
    <mergeCell ref="C236:D236"/>
    <mergeCell ref="C211:D211"/>
    <mergeCell ref="C212:D212"/>
    <mergeCell ref="C214:D214"/>
    <mergeCell ref="C218:D218"/>
    <mergeCell ref="C220:D220"/>
    <mergeCell ref="C221:D221"/>
    <mergeCell ref="C225:D225"/>
    <mergeCell ref="C226:D226"/>
    <mergeCell ref="C203:D203"/>
    <mergeCell ref="C204:D204"/>
    <mergeCell ref="C205:D205"/>
    <mergeCell ref="C207:D207"/>
    <mergeCell ref="C208:D208"/>
    <mergeCell ref="C210:D210"/>
    <mergeCell ref="C195:D195"/>
    <mergeCell ref="C197:D197"/>
    <mergeCell ref="C198:D198"/>
    <mergeCell ref="C199:D199"/>
    <mergeCell ref="C201:D201"/>
    <mergeCell ref="C202:D202"/>
    <mergeCell ref="C187:D187"/>
    <mergeCell ref="C188:D188"/>
    <mergeCell ref="C189:D189"/>
    <mergeCell ref="C191:D191"/>
    <mergeCell ref="C192:D192"/>
    <mergeCell ref="C194:D194"/>
    <mergeCell ref="C178:D178"/>
    <mergeCell ref="C180:D180"/>
    <mergeCell ref="C181:D181"/>
    <mergeCell ref="C182:D182"/>
    <mergeCell ref="C184:D184"/>
    <mergeCell ref="C185:D185"/>
    <mergeCell ref="C145:D145"/>
    <mergeCell ref="C147:D147"/>
    <mergeCell ref="C151:D151"/>
    <mergeCell ref="C174:D174"/>
    <mergeCell ref="C175:D175"/>
    <mergeCell ref="C176:D176"/>
    <mergeCell ref="C177:D177"/>
    <mergeCell ref="C130:D130"/>
    <mergeCell ref="C131:D131"/>
    <mergeCell ref="C134:D134"/>
    <mergeCell ref="C137:D137"/>
    <mergeCell ref="C138:D138"/>
    <mergeCell ref="C140:D140"/>
    <mergeCell ref="C160:D160"/>
    <mergeCell ref="C162:D162"/>
    <mergeCell ref="C164:D164"/>
    <mergeCell ref="C165:D165"/>
    <mergeCell ref="C167:D167"/>
    <mergeCell ref="C168:D168"/>
    <mergeCell ref="C169:D169"/>
    <mergeCell ref="C170:D170"/>
    <mergeCell ref="C172:D172"/>
    <mergeCell ref="C112:D112"/>
    <mergeCell ref="C115:D115"/>
    <mergeCell ref="C116:D116"/>
    <mergeCell ref="C118:D118"/>
    <mergeCell ref="C120:D120"/>
    <mergeCell ref="C122:D122"/>
    <mergeCell ref="C99:D99"/>
    <mergeCell ref="C100:D100"/>
    <mergeCell ref="C102:D102"/>
    <mergeCell ref="C103:D103"/>
    <mergeCell ref="C104:D104"/>
    <mergeCell ref="C105:D105"/>
    <mergeCell ref="C106:D106"/>
    <mergeCell ref="C108:D108"/>
    <mergeCell ref="C61:D61"/>
    <mergeCell ref="C63:D63"/>
    <mergeCell ref="C64:D64"/>
    <mergeCell ref="C67:D67"/>
    <mergeCell ref="C69:D69"/>
    <mergeCell ref="C93:D93"/>
    <mergeCell ref="C95:D95"/>
    <mergeCell ref="C47:D47"/>
    <mergeCell ref="C48:D48"/>
    <mergeCell ref="C50:D50"/>
    <mergeCell ref="C52:D52"/>
    <mergeCell ref="C54:D54"/>
    <mergeCell ref="C57:D57"/>
    <mergeCell ref="C73:D73"/>
    <mergeCell ref="C74:D74"/>
    <mergeCell ref="C76:D76"/>
    <mergeCell ref="C78:D78"/>
    <mergeCell ref="C81:D81"/>
    <mergeCell ref="C84:D84"/>
    <mergeCell ref="C87:D87"/>
    <mergeCell ref="C89:D89"/>
    <mergeCell ref="C91:D91"/>
    <mergeCell ref="C38:D38"/>
    <mergeCell ref="C42:D42"/>
    <mergeCell ref="C43:D43"/>
    <mergeCell ref="C44:D44"/>
    <mergeCell ref="C45:D45"/>
    <mergeCell ref="C23:D23"/>
    <mergeCell ref="C25:D25"/>
    <mergeCell ref="C26:D26"/>
    <mergeCell ref="C28:D28"/>
    <mergeCell ref="C29:D29"/>
    <mergeCell ref="C31:D31"/>
    <mergeCell ref="A1:G1"/>
    <mergeCell ref="A3:B3"/>
    <mergeCell ref="A4:B4"/>
    <mergeCell ref="E4:G4"/>
    <mergeCell ref="C9:D9"/>
    <mergeCell ref="C10:D10"/>
    <mergeCell ref="C16:D16"/>
    <mergeCell ref="C22:D22"/>
    <mergeCell ref="C32:D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06"/>
  <sheetViews>
    <sheetView workbookViewId="0" topLeftCell="A1">
      <pane ySplit="5" topLeftCell="A6" activePane="bottomLeft" state="frozen"/>
      <selection pane="bottomLeft" activeCell="F28" sqref="F28:F116"/>
    </sheetView>
  </sheetViews>
  <sheetFormatPr defaultColWidth="9.00390625" defaultRowHeight="12.75"/>
  <cols>
    <col min="1" max="1" width="5.375" style="245" customWidth="1"/>
    <col min="2" max="2" width="12.75390625" style="254" customWidth="1"/>
    <col min="3" max="3" width="63.00390625" style="213" customWidth="1"/>
    <col min="4" max="4" width="4.00390625" style="213" customWidth="1"/>
    <col min="5" max="5" width="7.125" style="248" customWidth="1"/>
    <col min="6" max="6" width="9.75390625" style="249" customWidth="1"/>
    <col min="7" max="7" width="12.625" style="256" customWidth="1"/>
    <col min="8" max="8" width="9.75390625" style="257" customWidth="1"/>
    <col min="9" max="9" width="12.875" style="258" customWidth="1"/>
    <col min="10" max="10" width="5.375" style="211" customWidth="1"/>
    <col min="11" max="11" width="8.75390625" style="212" customWidth="1"/>
    <col min="12" max="12" width="9.125" style="213" customWidth="1"/>
    <col min="13" max="14" width="9.125" style="212" customWidth="1"/>
    <col min="15" max="15" width="7.625" style="213" customWidth="1"/>
    <col min="16" max="18" width="8.25390625" style="212" customWidth="1"/>
    <col min="19" max="21" width="9.125" style="212" customWidth="1"/>
    <col min="22" max="16384" width="9.125" style="212" customWidth="1"/>
  </cols>
  <sheetData>
    <row r="1" spans="1:19" ht="12.75" customHeight="1">
      <c r="A1" s="206"/>
      <c r="B1" s="207" t="s">
        <v>557</v>
      </c>
      <c r="C1" s="208" t="s">
        <v>558</v>
      </c>
      <c r="D1" s="209"/>
      <c r="E1" s="210"/>
      <c r="F1" s="556" t="s">
        <v>559</v>
      </c>
      <c r="G1" s="558" t="s">
        <v>560</v>
      </c>
      <c r="H1" s="558"/>
      <c r="I1" s="559"/>
      <c r="P1" s="214"/>
      <c r="Q1" s="214"/>
      <c r="R1" s="214"/>
      <c r="S1" s="214"/>
    </row>
    <row r="2" spans="1:19" ht="12.75">
      <c r="A2" s="215"/>
      <c r="B2" s="216"/>
      <c r="C2" s="217" t="s">
        <v>561</v>
      </c>
      <c r="D2" s="218"/>
      <c r="E2" s="219"/>
      <c r="F2" s="557"/>
      <c r="G2" s="560"/>
      <c r="H2" s="560"/>
      <c r="I2" s="561"/>
      <c r="O2" s="220"/>
      <c r="P2" s="214"/>
      <c r="Q2" s="214"/>
      <c r="R2" s="214"/>
      <c r="S2" s="214"/>
    </row>
    <row r="3" spans="1:9" ht="12.75">
      <c r="A3" s="215"/>
      <c r="B3" s="216"/>
      <c r="C3" s="221" t="s">
        <v>562</v>
      </c>
      <c r="D3" s="222"/>
      <c r="E3" s="223"/>
      <c r="F3" s="224" t="s">
        <v>563</v>
      </c>
      <c r="G3" s="225">
        <v>43009</v>
      </c>
      <c r="H3" s="226" t="s">
        <v>564</v>
      </c>
      <c r="I3" s="227" t="s">
        <v>565</v>
      </c>
    </row>
    <row r="4" spans="1:9" ht="12.75">
      <c r="A4" s="228" t="s">
        <v>566</v>
      </c>
      <c r="B4" s="207" t="s">
        <v>567</v>
      </c>
      <c r="C4" s="562" t="s">
        <v>568</v>
      </c>
      <c r="D4" s="564" t="s">
        <v>569</v>
      </c>
      <c r="E4" s="566" t="s">
        <v>570</v>
      </c>
      <c r="F4" s="568" t="s">
        <v>571</v>
      </c>
      <c r="G4" s="569"/>
      <c r="H4" s="570" t="s">
        <v>572</v>
      </c>
      <c r="I4" s="571"/>
    </row>
    <row r="5" spans="1:21" ht="12.75">
      <c r="A5" s="229" t="s">
        <v>573</v>
      </c>
      <c r="B5" s="230" t="s">
        <v>574</v>
      </c>
      <c r="C5" s="563"/>
      <c r="D5" s="565"/>
      <c r="E5" s="567"/>
      <c r="F5" s="231" t="s">
        <v>575</v>
      </c>
      <c r="G5" s="232" t="s">
        <v>576</v>
      </c>
      <c r="H5" s="233" t="s">
        <v>577</v>
      </c>
      <c r="I5" s="234" t="s">
        <v>576</v>
      </c>
      <c r="K5" s="235"/>
      <c r="P5" s="236"/>
      <c r="R5" s="237"/>
      <c r="U5" s="237"/>
    </row>
    <row r="6" spans="1:9" ht="12.75">
      <c r="A6" s="238"/>
      <c r="B6" s="235"/>
      <c r="C6" s="239"/>
      <c r="D6" s="239"/>
      <c r="E6" s="240"/>
      <c r="F6" s="241"/>
      <c r="G6" s="242"/>
      <c r="H6" s="243"/>
      <c r="I6" s="244"/>
    </row>
    <row r="7" spans="2:9" ht="12.75">
      <c r="B7" s="246"/>
      <c r="D7" s="247"/>
      <c r="G7" s="250"/>
      <c r="H7" s="251"/>
      <c r="I7" s="252"/>
    </row>
    <row r="8" spans="1:3" ht="15.75">
      <c r="A8" s="253">
        <v>1</v>
      </c>
      <c r="C8" s="255" t="s">
        <v>578</v>
      </c>
    </row>
    <row r="9" ht="12.75">
      <c r="A9" s="253">
        <v>2</v>
      </c>
    </row>
    <row r="10" spans="1:10" ht="12.75">
      <c r="A10" s="253">
        <v>4</v>
      </c>
      <c r="B10" s="246" t="s">
        <v>579</v>
      </c>
      <c r="C10" s="213" t="s">
        <v>580</v>
      </c>
      <c r="G10" s="259">
        <f>G38</f>
        <v>0</v>
      </c>
      <c r="H10" s="251"/>
      <c r="I10" s="260">
        <v>0.031277</v>
      </c>
      <c r="J10" s="261"/>
    </row>
    <row r="11" spans="1:10" ht="12.75">
      <c r="A11" s="253">
        <v>5</v>
      </c>
      <c r="B11" s="246" t="s">
        <v>581</v>
      </c>
      <c r="C11" s="213" t="s">
        <v>582</v>
      </c>
      <c r="G11" s="259">
        <f>G67</f>
        <v>0</v>
      </c>
      <c r="I11" s="260">
        <v>0.18878600000000004</v>
      </c>
      <c r="J11" s="261"/>
    </row>
    <row r="12" spans="1:10" ht="12.75">
      <c r="A12" s="253">
        <v>6</v>
      </c>
      <c r="B12" s="246" t="s">
        <v>583</v>
      </c>
      <c r="C12" s="213" t="s">
        <v>584</v>
      </c>
      <c r="G12" s="259">
        <f>G78</f>
        <v>0</v>
      </c>
      <c r="I12" s="260">
        <v>0.006110000000000001</v>
      </c>
      <c r="J12" s="261"/>
    </row>
    <row r="13" spans="1:10" ht="12.75">
      <c r="A13" s="253">
        <v>7</v>
      </c>
      <c r="B13" s="246" t="s">
        <v>585</v>
      </c>
      <c r="C13" s="213" t="s">
        <v>586</v>
      </c>
      <c r="G13" s="259">
        <f>G84</f>
        <v>0</v>
      </c>
      <c r="I13" s="260">
        <v>0.00231</v>
      </c>
      <c r="J13" s="261"/>
    </row>
    <row r="14" spans="1:10" ht="12.75">
      <c r="A14" s="253">
        <v>8</v>
      </c>
      <c r="B14" s="246" t="s">
        <v>579</v>
      </c>
      <c r="C14" s="213" t="s">
        <v>587</v>
      </c>
      <c r="G14" s="259">
        <f>G90</f>
        <v>0</v>
      </c>
      <c r="I14" s="260">
        <v>0.01492</v>
      </c>
      <c r="J14" s="261"/>
    </row>
    <row r="15" spans="1:10" ht="12.75">
      <c r="A15" s="253">
        <v>9</v>
      </c>
      <c r="B15" s="246" t="s">
        <v>581</v>
      </c>
      <c r="C15" s="213" t="s">
        <v>588</v>
      </c>
      <c r="G15" s="259">
        <f>G96</f>
        <v>0</v>
      </c>
      <c r="I15" s="260">
        <v>0.02184</v>
      </c>
      <c r="J15" s="261"/>
    </row>
    <row r="16" spans="1:10" ht="12.75">
      <c r="A16" s="253">
        <v>10</v>
      </c>
      <c r="B16" s="246" t="s">
        <v>579</v>
      </c>
      <c r="C16" s="213" t="s">
        <v>589</v>
      </c>
      <c r="G16" s="259">
        <f>G102</f>
        <v>0</v>
      </c>
      <c r="I16" s="260">
        <v>0.04798</v>
      </c>
      <c r="J16" s="261"/>
    </row>
    <row r="17" spans="1:10" ht="12.75">
      <c r="A17" s="253">
        <v>11</v>
      </c>
      <c r="B17" s="246" t="s">
        <v>581</v>
      </c>
      <c r="C17" s="213" t="s">
        <v>590</v>
      </c>
      <c r="G17" s="259">
        <f>G109</f>
        <v>0</v>
      </c>
      <c r="I17" s="260">
        <v>0.00089</v>
      </c>
      <c r="J17" s="261"/>
    </row>
    <row r="18" spans="1:10" ht="13.5" thickBot="1">
      <c r="A18" s="253">
        <v>12</v>
      </c>
      <c r="B18" s="235" t="s">
        <v>405</v>
      </c>
      <c r="C18" s="262" t="s">
        <v>406</v>
      </c>
      <c r="D18" s="262"/>
      <c r="E18" s="263"/>
      <c r="F18" s="224"/>
      <c r="G18" s="259">
        <f>G117</f>
        <v>0</v>
      </c>
      <c r="H18" s="264"/>
      <c r="I18" s="260">
        <v>0.01575</v>
      </c>
      <c r="J18" s="261"/>
    </row>
    <row r="19" spans="1:13" ht="14.25" thickBot="1" thickTop="1">
      <c r="A19" s="253">
        <v>13</v>
      </c>
      <c r="B19" s="265"/>
      <c r="C19" s="266" t="s">
        <v>591</v>
      </c>
      <c r="D19" s="266"/>
      <c r="E19" s="267"/>
      <c r="F19" s="268"/>
      <c r="G19" s="269">
        <f>SUM(G10:G18)</f>
        <v>0</v>
      </c>
      <c r="H19" s="270"/>
      <c r="I19" s="271">
        <v>0.329863</v>
      </c>
      <c r="J19" s="261"/>
      <c r="M19" s="272"/>
    </row>
    <row r="20" spans="1:13" ht="13.5" thickTop="1">
      <c r="A20" s="253">
        <v>14</v>
      </c>
      <c r="B20" s="235"/>
      <c r="C20" s="239"/>
      <c r="D20" s="239"/>
      <c r="E20" s="240"/>
      <c r="F20" s="241"/>
      <c r="H20" s="243"/>
      <c r="I20" s="273"/>
      <c r="J20" s="274"/>
      <c r="M20" s="272"/>
    </row>
    <row r="21" spans="1:15" s="281" customFormat="1" ht="25.5">
      <c r="A21" s="253">
        <v>15</v>
      </c>
      <c r="B21" s="275"/>
      <c r="C21" s="276" t="s">
        <v>592</v>
      </c>
      <c r="D21" s="276"/>
      <c r="E21" s="276"/>
      <c r="F21" s="276"/>
      <c r="G21" s="277"/>
      <c r="H21" s="278"/>
      <c r="I21" s="279"/>
      <c r="J21" s="280"/>
      <c r="L21" s="282"/>
      <c r="M21" s="283"/>
      <c r="O21" s="282"/>
    </row>
    <row r="22" spans="1:15" s="281" customFormat="1" ht="38.25">
      <c r="A22" s="253">
        <v>16</v>
      </c>
      <c r="B22" s="275"/>
      <c r="C22" s="284" t="s">
        <v>593</v>
      </c>
      <c r="D22" s="284"/>
      <c r="E22" s="284"/>
      <c r="F22" s="284"/>
      <c r="G22" s="277"/>
      <c r="H22" s="278"/>
      <c r="I22" s="279"/>
      <c r="J22" s="280"/>
      <c r="L22" s="282"/>
      <c r="M22" s="283"/>
      <c r="O22" s="282"/>
    </row>
    <row r="23" spans="1:15" s="281" customFormat="1" ht="51">
      <c r="A23" s="253">
        <v>17</v>
      </c>
      <c r="B23" s="275"/>
      <c r="C23" s="275" t="s">
        <v>594</v>
      </c>
      <c r="D23" s="275"/>
      <c r="E23" s="275"/>
      <c r="F23" s="275"/>
      <c r="G23" s="277"/>
      <c r="H23" s="278"/>
      <c r="I23" s="279"/>
      <c r="J23" s="280"/>
      <c r="L23" s="282"/>
      <c r="M23" s="283"/>
      <c r="O23" s="282"/>
    </row>
    <row r="24" spans="1:15" s="281" customFormat="1" ht="25.5">
      <c r="A24" s="253">
        <v>18</v>
      </c>
      <c r="B24" s="275"/>
      <c r="C24" s="275" t="s">
        <v>595</v>
      </c>
      <c r="D24" s="275"/>
      <c r="E24" s="275"/>
      <c r="F24" s="275"/>
      <c r="G24" s="277"/>
      <c r="H24" s="278"/>
      <c r="I24" s="285"/>
      <c r="J24" s="280"/>
      <c r="L24" s="282"/>
      <c r="O24" s="282"/>
    </row>
    <row r="25" spans="1:10" ht="12.75">
      <c r="A25" s="253">
        <v>19</v>
      </c>
      <c r="J25" s="274"/>
    </row>
    <row r="26" spans="1:10" ht="15.75">
      <c r="A26" s="253">
        <v>20</v>
      </c>
      <c r="B26" s="286" t="s">
        <v>596</v>
      </c>
      <c r="C26" s="287" t="s">
        <v>597</v>
      </c>
      <c r="D26" s="288"/>
      <c r="E26" s="289"/>
      <c r="F26" s="290"/>
      <c r="G26" s="291"/>
      <c r="H26" s="292"/>
      <c r="I26" s="293"/>
      <c r="J26" s="294"/>
    </row>
    <row r="27" spans="1:16" ht="38.25">
      <c r="A27" s="253">
        <v>21</v>
      </c>
      <c r="B27" s="246"/>
      <c r="C27" s="295" t="s">
        <v>598</v>
      </c>
      <c r="D27" s="296"/>
      <c r="E27" s="259"/>
      <c r="F27" s="297"/>
      <c r="G27" s="298"/>
      <c r="I27" s="260"/>
      <c r="J27" s="261"/>
      <c r="K27" s="254"/>
      <c r="L27" s="220"/>
      <c r="M27" s="299"/>
      <c r="P27" s="256"/>
    </row>
    <row r="28" spans="1:18" ht="12.75">
      <c r="A28" s="253">
        <v>22</v>
      </c>
      <c r="B28" s="246" t="s">
        <v>599</v>
      </c>
      <c r="C28" s="300" t="s">
        <v>600</v>
      </c>
      <c r="D28" s="213" t="s">
        <v>210</v>
      </c>
      <c r="E28" s="301">
        <v>19</v>
      </c>
      <c r="F28" s="302"/>
      <c r="G28" s="303">
        <f aca="true" t="shared" si="0" ref="G28:G37">E28*F28</f>
        <v>0</v>
      </c>
      <c r="H28" s="257">
        <v>0.000191</v>
      </c>
      <c r="I28" s="260">
        <v>0.0036290000000000003</v>
      </c>
      <c r="J28" s="261"/>
      <c r="K28" s="304"/>
      <c r="O28" s="305"/>
      <c r="P28" s="256"/>
      <c r="Q28" s="306"/>
      <c r="R28" s="302"/>
    </row>
    <row r="29" spans="1:21" ht="12.75">
      <c r="A29" s="253">
        <v>23</v>
      </c>
      <c r="B29" s="246" t="s">
        <v>601</v>
      </c>
      <c r="C29" s="300" t="s">
        <v>602</v>
      </c>
      <c r="D29" s="213" t="s">
        <v>210</v>
      </c>
      <c r="E29" s="301">
        <v>26</v>
      </c>
      <c r="F29" s="302"/>
      <c r="G29" s="303">
        <f t="shared" si="0"/>
        <v>0</v>
      </c>
      <c r="H29" s="257">
        <v>0.000978</v>
      </c>
      <c r="I29" s="260">
        <v>0.025428</v>
      </c>
      <c r="J29" s="261"/>
      <c r="K29" s="254"/>
      <c r="O29" s="305"/>
      <c r="P29" s="256"/>
      <c r="Q29" s="306"/>
      <c r="R29" s="302"/>
      <c r="U29" s="306"/>
    </row>
    <row r="30" spans="1:16" ht="12.75">
      <c r="A30" s="253">
        <v>24</v>
      </c>
      <c r="B30" s="246"/>
      <c r="C30" s="220" t="s">
        <v>603</v>
      </c>
      <c r="E30" s="301"/>
      <c r="F30" s="297"/>
      <c r="G30" s="303">
        <f t="shared" si="0"/>
        <v>0</v>
      </c>
      <c r="I30" s="260"/>
      <c r="J30" s="261"/>
      <c r="K30" s="254"/>
      <c r="P30" s="256"/>
    </row>
    <row r="31" spans="1:18" ht="12.75">
      <c r="A31" s="253">
        <v>25</v>
      </c>
      <c r="B31" s="246" t="s">
        <v>604</v>
      </c>
      <c r="C31" s="300" t="s">
        <v>605</v>
      </c>
      <c r="D31" s="213" t="s">
        <v>210</v>
      </c>
      <c r="E31" s="259">
        <v>19</v>
      </c>
      <c r="F31" s="302"/>
      <c r="G31" s="303">
        <f t="shared" si="0"/>
        <v>0</v>
      </c>
      <c r="H31" s="260">
        <v>0</v>
      </c>
      <c r="I31" s="260">
        <v>0</v>
      </c>
      <c r="J31" s="261"/>
      <c r="K31" s="254"/>
      <c r="L31" s="212"/>
      <c r="O31" s="307"/>
      <c r="P31" s="256"/>
      <c r="Q31" s="306"/>
      <c r="R31" s="302"/>
    </row>
    <row r="32" spans="1:18" ht="12.75">
      <c r="A32" s="253">
        <v>26</v>
      </c>
      <c r="B32" s="246" t="s">
        <v>604</v>
      </c>
      <c r="C32" s="300" t="s">
        <v>602</v>
      </c>
      <c r="D32" s="213" t="s">
        <v>210</v>
      </c>
      <c r="E32" s="259">
        <v>26</v>
      </c>
      <c r="F32" s="302"/>
      <c r="G32" s="303">
        <f t="shared" si="0"/>
        <v>0</v>
      </c>
      <c r="H32" s="260">
        <v>0</v>
      </c>
      <c r="I32" s="260">
        <v>0</v>
      </c>
      <c r="J32" s="261"/>
      <c r="K32" s="254"/>
      <c r="O32" s="307"/>
      <c r="P32" s="256"/>
      <c r="Q32" s="306"/>
      <c r="R32" s="302"/>
    </row>
    <row r="33" spans="1:21" ht="38.25">
      <c r="A33" s="253">
        <v>27</v>
      </c>
      <c r="B33" s="308" t="s">
        <v>606</v>
      </c>
      <c r="C33" s="309" t="s">
        <v>607</v>
      </c>
      <c r="D33" s="310" t="s">
        <v>299</v>
      </c>
      <c r="E33" s="311">
        <v>2</v>
      </c>
      <c r="F33" s="302"/>
      <c r="G33" s="303">
        <f t="shared" si="0"/>
        <v>0</v>
      </c>
      <c r="H33" s="312">
        <v>0.0007</v>
      </c>
      <c r="I33" s="313">
        <v>0.0014</v>
      </c>
      <c r="J33" s="261"/>
      <c r="K33" s="314"/>
      <c r="L33" s="310"/>
      <c r="M33" s="245"/>
      <c r="N33" s="245"/>
      <c r="O33" s="315"/>
      <c r="P33" s="316"/>
      <c r="Q33" s="317"/>
      <c r="R33" s="302"/>
      <c r="U33" s="318"/>
    </row>
    <row r="34" spans="1:21" ht="12.75">
      <c r="A34" s="253">
        <v>28</v>
      </c>
      <c r="B34" s="308" t="s">
        <v>608</v>
      </c>
      <c r="C34" s="309" t="s">
        <v>609</v>
      </c>
      <c r="D34" s="310" t="s">
        <v>123</v>
      </c>
      <c r="E34" s="303">
        <v>2</v>
      </c>
      <c r="F34" s="302"/>
      <c r="G34" s="303">
        <f t="shared" si="0"/>
        <v>0</v>
      </c>
      <c r="H34" s="312">
        <v>7.5E-05</v>
      </c>
      <c r="I34" s="313">
        <v>0.00015</v>
      </c>
      <c r="J34" s="261"/>
      <c r="K34" s="314"/>
      <c r="L34" s="310"/>
      <c r="M34" s="245"/>
      <c r="N34" s="245"/>
      <c r="O34" s="315"/>
      <c r="P34" s="316"/>
      <c r="Q34" s="317"/>
      <c r="R34" s="302"/>
      <c r="U34" s="318"/>
    </row>
    <row r="35" spans="1:21" ht="25.5">
      <c r="A35" s="253">
        <v>29</v>
      </c>
      <c r="B35" s="308" t="s">
        <v>610</v>
      </c>
      <c r="C35" s="309" t="s">
        <v>611</v>
      </c>
      <c r="D35" s="310" t="s">
        <v>123</v>
      </c>
      <c r="E35" s="311">
        <v>1</v>
      </c>
      <c r="F35" s="302"/>
      <c r="G35" s="303">
        <f t="shared" si="0"/>
        <v>0</v>
      </c>
      <c r="H35" s="312">
        <v>0.00067</v>
      </c>
      <c r="I35" s="313">
        <v>0.00067</v>
      </c>
      <c r="J35" s="261"/>
      <c r="K35" s="314"/>
      <c r="L35" s="310"/>
      <c r="M35" s="245"/>
      <c r="N35" s="245"/>
      <c r="O35" s="315"/>
      <c r="P35" s="316"/>
      <c r="Q35" s="317"/>
      <c r="R35" s="302"/>
      <c r="U35" s="318"/>
    </row>
    <row r="36" spans="1:16" ht="12.75">
      <c r="A36" s="253">
        <v>30</v>
      </c>
      <c r="B36" s="246" t="s">
        <v>612</v>
      </c>
      <c r="C36" s="213" t="s">
        <v>613</v>
      </c>
      <c r="D36" s="213" t="s">
        <v>210</v>
      </c>
      <c r="E36" s="259">
        <v>26</v>
      </c>
      <c r="F36" s="297"/>
      <c r="G36" s="303">
        <f t="shared" si="0"/>
        <v>0</v>
      </c>
      <c r="H36" s="313">
        <v>0</v>
      </c>
      <c r="I36" s="313">
        <v>0</v>
      </c>
      <c r="J36" s="261"/>
      <c r="K36" s="304"/>
      <c r="P36" s="256"/>
    </row>
    <row r="37" spans="1:16" ht="12.75">
      <c r="A37" s="253">
        <v>31</v>
      </c>
      <c r="B37" s="246" t="s">
        <v>614</v>
      </c>
      <c r="C37" s="213" t="s">
        <v>615</v>
      </c>
      <c r="D37" s="213" t="s">
        <v>156</v>
      </c>
      <c r="E37" s="319">
        <v>0.031277</v>
      </c>
      <c r="F37" s="297"/>
      <c r="G37" s="303">
        <f t="shared" si="0"/>
        <v>0</v>
      </c>
      <c r="H37" s="313">
        <v>0</v>
      </c>
      <c r="I37" s="313">
        <v>0</v>
      </c>
      <c r="J37" s="261"/>
      <c r="K37" s="304"/>
      <c r="P37" s="256"/>
    </row>
    <row r="38" spans="1:10" ht="13.5" thickBot="1">
      <c r="A38" s="253">
        <v>32</v>
      </c>
      <c r="B38" s="320"/>
      <c r="C38" s="321" t="s">
        <v>616</v>
      </c>
      <c r="D38" s="321"/>
      <c r="E38" s="322"/>
      <c r="F38" s="323"/>
      <c r="G38" s="324">
        <f>SUM(G28:G37)</f>
        <v>0</v>
      </c>
      <c r="H38" s="325"/>
      <c r="I38" s="326">
        <v>0.031277</v>
      </c>
      <c r="J38" s="261"/>
    </row>
    <row r="39" spans="1:9" ht="13.5" thickTop="1">
      <c r="A39" s="253">
        <v>33</v>
      </c>
      <c r="B39" s="235"/>
      <c r="C39" s="239"/>
      <c r="D39" s="239"/>
      <c r="E39" s="240"/>
      <c r="F39" s="241"/>
      <c r="G39" s="327"/>
      <c r="H39" s="264"/>
      <c r="I39" s="328"/>
    </row>
    <row r="40" spans="1:10" ht="15.75">
      <c r="A40" s="253">
        <v>34</v>
      </c>
      <c r="B40" s="286" t="s">
        <v>596</v>
      </c>
      <c r="C40" s="287" t="s">
        <v>617</v>
      </c>
      <c r="D40" s="288"/>
      <c r="E40" s="289"/>
      <c r="F40" s="290"/>
      <c r="G40" s="329"/>
      <c r="H40" s="292"/>
      <c r="I40" s="293"/>
      <c r="J40" s="261"/>
    </row>
    <row r="41" spans="1:11" ht="12.75">
      <c r="A41" s="253">
        <v>35</v>
      </c>
      <c r="B41" s="246"/>
      <c r="C41" s="220" t="s">
        <v>618</v>
      </c>
      <c r="D41" s="247"/>
      <c r="E41" s="301"/>
      <c r="F41" s="297"/>
      <c r="G41" s="259"/>
      <c r="I41" s="260"/>
      <c r="J41" s="261"/>
      <c r="K41" s="254"/>
    </row>
    <row r="42" spans="1:21" ht="12.75">
      <c r="A42" s="253">
        <v>36</v>
      </c>
      <c r="B42" s="246" t="s">
        <v>619</v>
      </c>
      <c r="C42" s="300" t="s">
        <v>620</v>
      </c>
      <c r="D42" s="247" t="s">
        <v>210</v>
      </c>
      <c r="E42" s="301">
        <v>38</v>
      </c>
      <c r="F42" s="302"/>
      <c r="G42" s="303">
        <f aca="true" t="shared" si="1" ref="G42:G66">E42*F42</f>
        <v>0</v>
      </c>
      <c r="H42" s="257">
        <v>0.000367</v>
      </c>
      <c r="I42" s="260">
        <v>0.013945999999999998</v>
      </c>
      <c r="J42" s="261"/>
      <c r="K42" s="330"/>
      <c r="O42" s="305"/>
      <c r="P42" s="256"/>
      <c r="Q42" s="306"/>
      <c r="R42" s="302"/>
      <c r="U42" s="318"/>
    </row>
    <row r="43" spans="1:21" ht="12.75">
      <c r="A43" s="253">
        <v>37</v>
      </c>
      <c r="B43" s="246" t="s">
        <v>621</v>
      </c>
      <c r="C43" s="300" t="s">
        <v>622</v>
      </c>
      <c r="D43" s="247" t="s">
        <v>210</v>
      </c>
      <c r="E43" s="301">
        <v>64</v>
      </c>
      <c r="F43" s="302"/>
      <c r="G43" s="303">
        <f t="shared" si="1"/>
        <v>0</v>
      </c>
      <c r="H43" s="257">
        <v>0.000566</v>
      </c>
      <c r="I43" s="260">
        <v>0.036224</v>
      </c>
      <c r="J43" s="261"/>
      <c r="K43" s="330"/>
      <c r="O43" s="305"/>
      <c r="P43" s="256"/>
      <c r="Q43" s="306"/>
      <c r="R43" s="302"/>
      <c r="U43" s="318"/>
    </row>
    <row r="44" spans="1:17" ht="12.75">
      <c r="A44" s="253">
        <v>38</v>
      </c>
      <c r="B44" s="246" t="s">
        <v>623</v>
      </c>
      <c r="C44" s="213" t="s">
        <v>624</v>
      </c>
      <c r="D44" s="247" t="s">
        <v>210</v>
      </c>
      <c r="E44" s="259">
        <v>38</v>
      </c>
      <c r="F44" s="302"/>
      <c r="G44" s="303">
        <f t="shared" si="1"/>
        <v>0</v>
      </c>
      <c r="H44" s="257">
        <v>0.00029</v>
      </c>
      <c r="I44" s="260">
        <v>0.01102</v>
      </c>
      <c r="J44" s="261"/>
      <c r="K44" s="330"/>
      <c r="O44" s="331"/>
      <c r="P44" s="332"/>
      <c r="Q44" s="332"/>
    </row>
    <row r="45" spans="1:17" ht="12.75">
      <c r="A45" s="253">
        <v>39</v>
      </c>
      <c r="B45" s="246" t="s">
        <v>625</v>
      </c>
      <c r="C45" s="213" t="s">
        <v>626</v>
      </c>
      <c r="D45" s="247" t="s">
        <v>210</v>
      </c>
      <c r="E45" s="259">
        <v>64</v>
      </c>
      <c r="F45" s="302"/>
      <c r="G45" s="303">
        <f t="shared" si="1"/>
        <v>0</v>
      </c>
      <c r="H45" s="257">
        <v>0.0003</v>
      </c>
      <c r="I45" s="260">
        <v>0.0192</v>
      </c>
      <c r="J45" s="261"/>
      <c r="K45" s="330"/>
      <c r="O45" s="331"/>
      <c r="P45" s="332"/>
      <c r="Q45" s="332"/>
    </row>
    <row r="46" spans="1:18" ht="12.75">
      <c r="A46" s="253">
        <v>40</v>
      </c>
      <c r="B46" s="246" t="s">
        <v>604</v>
      </c>
      <c r="C46" s="213" t="s">
        <v>627</v>
      </c>
      <c r="D46" s="247" t="s">
        <v>299</v>
      </c>
      <c r="E46" s="259">
        <v>112.2</v>
      </c>
      <c r="F46" s="302"/>
      <c r="G46" s="303">
        <f t="shared" si="1"/>
        <v>0</v>
      </c>
      <c r="H46" s="257">
        <v>0.00023</v>
      </c>
      <c r="I46" s="260">
        <v>0.025806000000000003</v>
      </c>
      <c r="J46" s="261"/>
      <c r="O46" s="305"/>
      <c r="P46" s="256"/>
      <c r="Q46" s="306"/>
      <c r="R46" s="302"/>
    </row>
    <row r="47" spans="1:12" ht="12.75">
      <c r="A47" s="253">
        <v>41</v>
      </c>
      <c r="B47" s="246" t="s">
        <v>628</v>
      </c>
      <c r="C47" s="213" t="s">
        <v>629</v>
      </c>
      <c r="D47" s="213" t="s">
        <v>210</v>
      </c>
      <c r="E47" s="259">
        <v>38</v>
      </c>
      <c r="F47" s="297"/>
      <c r="G47" s="303">
        <f t="shared" si="1"/>
        <v>0</v>
      </c>
      <c r="H47" s="257">
        <v>5E-05</v>
      </c>
      <c r="I47" s="260">
        <v>0.0019</v>
      </c>
      <c r="J47" s="261"/>
      <c r="K47" s="254"/>
      <c r="L47" s="330"/>
    </row>
    <row r="48" spans="1:12" ht="12.75">
      <c r="A48" s="253">
        <v>42</v>
      </c>
      <c r="B48" s="246" t="s">
        <v>630</v>
      </c>
      <c r="C48" s="213" t="s">
        <v>631</v>
      </c>
      <c r="D48" s="213" t="s">
        <v>210</v>
      </c>
      <c r="E48" s="259">
        <v>64</v>
      </c>
      <c r="F48" s="297"/>
      <c r="G48" s="303">
        <f t="shared" si="1"/>
        <v>0</v>
      </c>
      <c r="H48" s="257">
        <v>9E-05</v>
      </c>
      <c r="I48" s="260">
        <v>0.00576</v>
      </c>
      <c r="J48" s="261"/>
      <c r="K48" s="254"/>
      <c r="L48" s="330"/>
    </row>
    <row r="49" spans="1:18" ht="12.75">
      <c r="A49" s="253">
        <v>43</v>
      </c>
      <c r="B49" s="246" t="s">
        <v>604</v>
      </c>
      <c r="C49" s="220" t="s">
        <v>632</v>
      </c>
      <c r="D49" s="213" t="s">
        <v>123</v>
      </c>
      <c r="E49" s="301">
        <v>1</v>
      </c>
      <c r="F49" s="302"/>
      <c r="G49" s="303">
        <f t="shared" si="1"/>
        <v>0</v>
      </c>
      <c r="H49" s="257">
        <v>0.00798</v>
      </c>
      <c r="I49" s="260">
        <v>0.00798</v>
      </c>
      <c r="J49" s="261"/>
      <c r="K49" s="254"/>
      <c r="L49" s="330"/>
      <c r="O49" s="305"/>
      <c r="P49" s="256"/>
      <c r="Q49" s="306"/>
      <c r="R49" s="302"/>
    </row>
    <row r="50" spans="1:13" ht="12.75" customHeight="1">
      <c r="A50" s="253">
        <v>44</v>
      </c>
      <c r="B50" s="246"/>
      <c r="C50" s="333" t="s">
        <v>633</v>
      </c>
      <c r="D50" s="296"/>
      <c r="E50" s="297"/>
      <c r="F50" s="297"/>
      <c r="G50" s="303">
        <f t="shared" si="1"/>
        <v>0</v>
      </c>
      <c r="I50" s="260"/>
      <c r="M50" s="334"/>
    </row>
    <row r="51" spans="1:21" ht="12.75">
      <c r="A51" s="253">
        <v>45</v>
      </c>
      <c r="B51" s="246" t="s">
        <v>634</v>
      </c>
      <c r="C51" s="300" t="s">
        <v>635</v>
      </c>
      <c r="D51" s="213" t="s">
        <v>123</v>
      </c>
      <c r="E51" s="301">
        <v>4</v>
      </c>
      <c r="F51" s="302"/>
      <c r="G51" s="303">
        <f t="shared" si="1"/>
        <v>0</v>
      </c>
      <c r="H51" s="257">
        <v>0.0005</v>
      </c>
      <c r="I51" s="260">
        <v>0.002</v>
      </c>
      <c r="J51" s="261"/>
      <c r="K51" s="254"/>
      <c r="O51" s="335"/>
      <c r="P51" s="256"/>
      <c r="Q51" s="306"/>
      <c r="R51" s="302"/>
      <c r="U51" s="318"/>
    </row>
    <row r="52" spans="1:21" ht="12.75">
      <c r="A52" s="253">
        <v>46</v>
      </c>
      <c r="B52" s="246" t="s">
        <v>636</v>
      </c>
      <c r="C52" s="300" t="s">
        <v>637</v>
      </c>
      <c r="D52" s="213" t="s">
        <v>123</v>
      </c>
      <c r="E52" s="301">
        <v>3</v>
      </c>
      <c r="F52" s="302"/>
      <c r="G52" s="303">
        <f t="shared" si="1"/>
        <v>0</v>
      </c>
      <c r="H52" s="257">
        <v>0.00071</v>
      </c>
      <c r="I52" s="260">
        <v>0.00213</v>
      </c>
      <c r="J52" s="261"/>
      <c r="K52" s="254"/>
      <c r="O52" s="335"/>
      <c r="P52" s="256"/>
      <c r="Q52" s="306"/>
      <c r="R52" s="302"/>
      <c r="U52" s="318"/>
    </row>
    <row r="53" spans="1:11" ht="12.75">
      <c r="A53" s="253">
        <v>47</v>
      </c>
      <c r="B53" s="246"/>
      <c r="C53" s="220" t="s">
        <v>638</v>
      </c>
      <c r="D53" s="296"/>
      <c r="E53" s="259"/>
      <c r="F53" s="297"/>
      <c r="G53" s="303">
        <f t="shared" si="1"/>
        <v>0</v>
      </c>
      <c r="I53" s="260"/>
      <c r="K53" s="254"/>
    </row>
    <row r="54" spans="1:21" ht="12.75">
      <c r="A54" s="253">
        <v>48</v>
      </c>
      <c r="B54" s="246" t="s">
        <v>639</v>
      </c>
      <c r="C54" s="300" t="s">
        <v>635</v>
      </c>
      <c r="D54" s="213" t="s">
        <v>123</v>
      </c>
      <c r="E54" s="301">
        <v>1</v>
      </c>
      <c r="F54" s="302"/>
      <c r="G54" s="303">
        <f t="shared" si="1"/>
        <v>0</v>
      </c>
      <c r="H54" s="257">
        <v>0.00798</v>
      </c>
      <c r="I54" s="260">
        <v>0.00798</v>
      </c>
      <c r="J54" s="261"/>
      <c r="O54" s="305"/>
      <c r="P54" s="256"/>
      <c r="Q54" s="306"/>
      <c r="R54" s="302"/>
      <c r="U54" s="318"/>
    </row>
    <row r="55" spans="1:21" ht="12.75">
      <c r="A55" s="253">
        <v>49</v>
      </c>
      <c r="B55" s="246" t="s">
        <v>640</v>
      </c>
      <c r="C55" s="300" t="s">
        <v>637</v>
      </c>
      <c r="D55" s="213" t="s">
        <v>123</v>
      </c>
      <c r="E55" s="301">
        <v>1</v>
      </c>
      <c r="F55" s="302"/>
      <c r="G55" s="303">
        <f t="shared" si="1"/>
        <v>0</v>
      </c>
      <c r="H55" s="257">
        <v>0.01846</v>
      </c>
      <c r="I55" s="260">
        <v>0.01846</v>
      </c>
      <c r="J55" s="261"/>
      <c r="O55" s="305"/>
      <c r="P55" s="256"/>
      <c r="Q55" s="306"/>
      <c r="R55" s="302"/>
      <c r="U55" s="318"/>
    </row>
    <row r="56" spans="1:13" ht="12.75">
      <c r="A56" s="253">
        <v>50</v>
      </c>
      <c r="B56" s="246"/>
      <c r="C56" s="220" t="s">
        <v>641</v>
      </c>
      <c r="D56" s="296"/>
      <c r="E56" s="259"/>
      <c r="F56" s="297"/>
      <c r="G56" s="303">
        <f t="shared" si="1"/>
        <v>0</v>
      </c>
      <c r="I56" s="260"/>
      <c r="K56" s="254"/>
      <c r="M56" s="299"/>
    </row>
    <row r="57" spans="1:21" ht="12.75">
      <c r="A57" s="253">
        <v>51</v>
      </c>
      <c r="B57" s="246" t="s">
        <v>642</v>
      </c>
      <c r="C57" s="300" t="s">
        <v>635</v>
      </c>
      <c r="D57" s="213" t="s">
        <v>123</v>
      </c>
      <c r="E57" s="301">
        <v>1</v>
      </c>
      <c r="F57" s="302"/>
      <c r="G57" s="303">
        <f t="shared" si="1"/>
        <v>0</v>
      </c>
      <c r="H57" s="257">
        <v>0.00678</v>
      </c>
      <c r="I57" s="260">
        <v>0.00678</v>
      </c>
      <c r="J57" s="261"/>
      <c r="O57" s="305"/>
      <c r="P57" s="256"/>
      <c r="Q57" s="306"/>
      <c r="R57" s="302"/>
      <c r="U57" s="318"/>
    </row>
    <row r="58" spans="1:12" ht="12.75">
      <c r="A58" s="253">
        <v>52</v>
      </c>
      <c r="B58" s="246" t="s">
        <v>604</v>
      </c>
      <c r="C58" s="220" t="s">
        <v>643</v>
      </c>
      <c r="D58" s="213" t="s">
        <v>123</v>
      </c>
      <c r="E58" s="301">
        <v>1</v>
      </c>
      <c r="F58" s="297"/>
      <c r="G58" s="303">
        <f t="shared" si="1"/>
        <v>0</v>
      </c>
      <c r="I58" s="260">
        <v>0</v>
      </c>
      <c r="J58" s="261"/>
      <c r="K58" s="330"/>
      <c r="L58" s="330"/>
    </row>
    <row r="59" spans="1:12" ht="12.75">
      <c r="A59" s="253">
        <v>53</v>
      </c>
      <c r="B59" s="246" t="s">
        <v>644</v>
      </c>
      <c r="C59" s="213" t="s">
        <v>645</v>
      </c>
      <c r="D59" s="213" t="s">
        <v>123</v>
      </c>
      <c r="E59" s="259">
        <v>1</v>
      </c>
      <c r="F59" s="297"/>
      <c r="G59" s="303">
        <f t="shared" si="1"/>
        <v>0</v>
      </c>
      <c r="H59" s="257">
        <v>2E-05</v>
      </c>
      <c r="I59" s="260">
        <v>2E-05</v>
      </c>
      <c r="J59" s="261"/>
      <c r="K59" s="254"/>
      <c r="L59" s="330"/>
    </row>
    <row r="60" spans="1:12" ht="12.75">
      <c r="A60" s="253">
        <v>54</v>
      </c>
      <c r="B60" s="246" t="s">
        <v>646</v>
      </c>
      <c r="C60" s="213" t="s">
        <v>647</v>
      </c>
      <c r="D60" s="213" t="s">
        <v>123</v>
      </c>
      <c r="E60" s="259">
        <v>7</v>
      </c>
      <c r="F60" s="297"/>
      <c r="G60" s="303">
        <f t="shared" si="1"/>
        <v>0</v>
      </c>
      <c r="H60" s="257">
        <v>2E-05</v>
      </c>
      <c r="I60" s="260">
        <v>0.00014000000000000001</v>
      </c>
      <c r="J60" s="261"/>
      <c r="K60" s="254"/>
      <c r="L60" s="330"/>
    </row>
    <row r="61" spans="1:12" ht="12.75">
      <c r="A61" s="253">
        <v>55</v>
      </c>
      <c r="B61" s="246" t="s">
        <v>648</v>
      </c>
      <c r="C61" s="213" t="s">
        <v>649</v>
      </c>
      <c r="D61" s="213" t="s">
        <v>123</v>
      </c>
      <c r="E61" s="259">
        <v>4</v>
      </c>
      <c r="F61" s="297"/>
      <c r="G61" s="303">
        <f t="shared" si="1"/>
        <v>0</v>
      </c>
      <c r="H61" s="257">
        <v>2E-05</v>
      </c>
      <c r="I61" s="260">
        <v>8E-05</v>
      </c>
      <c r="J61" s="261"/>
      <c r="K61" s="254"/>
      <c r="L61" s="330"/>
    </row>
    <row r="62" spans="1:21" ht="12.75">
      <c r="A62" s="253">
        <v>56</v>
      </c>
      <c r="B62" s="336" t="s">
        <v>650</v>
      </c>
      <c r="C62" s="220" t="s">
        <v>651</v>
      </c>
      <c r="D62" s="213" t="s">
        <v>123</v>
      </c>
      <c r="E62" s="301">
        <v>1</v>
      </c>
      <c r="F62" s="302"/>
      <c r="G62" s="303">
        <f t="shared" si="1"/>
        <v>0</v>
      </c>
      <c r="H62" s="257">
        <v>0.00639</v>
      </c>
      <c r="I62" s="260">
        <v>0.00639</v>
      </c>
      <c r="J62" s="261"/>
      <c r="K62" s="254"/>
      <c r="L62" s="330"/>
      <c r="O62" s="305"/>
      <c r="P62" s="256"/>
      <c r="Q62" s="306"/>
      <c r="R62" s="302"/>
      <c r="U62" s="318"/>
    </row>
    <row r="63" spans="1:15" ht="12.75">
      <c r="A63" s="253">
        <v>57</v>
      </c>
      <c r="B63" s="246" t="s">
        <v>652</v>
      </c>
      <c r="C63" s="213" t="s">
        <v>653</v>
      </c>
      <c r="D63" s="213" t="s">
        <v>123</v>
      </c>
      <c r="E63" s="259">
        <v>1</v>
      </c>
      <c r="F63" s="297"/>
      <c r="G63" s="303">
        <f t="shared" si="1"/>
        <v>0</v>
      </c>
      <c r="H63" s="257">
        <v>0.00359</v>
      </c>
      <c r="I63" s="260">
        <v>0.00359</v>
      </c>
      <c r="J63" s="261"/>
      <c r="K63" s="254"/>
      <c r="L63" s="297"/>
      <c r="O63" s="212"/>
    </row>
    <row r="64" spans="1:15" ht="12.75">
      <c r="A64" s="253">
        <v>58</v>
      </c>
      <c r="B64" s="246" t="s">
        <v>654</v>
      </c>
      <c r="C64" s="213" t="s">
        <v>655</v>
      </c>
      <c r="D64" s="213" t="s">
        <v>210</v>
      </c>
      <c r="E64" s="259">
        <v>102</v>
      </c>
      <c r="F64" s="297"/>
      <c r="G64" s="303">
        <f t="shared" si="1"/>
        <v>0</v>
      </c>
      <c r="H64" s="257">
        <v>0.00018</v>
      </c>
      <c r="I64" s="260">
        <v>0.01836</v>
      </c>
      <c r="J64" s="261"/>
      <c r="K64" s="254"/>
      <c r="L64" s="330"/>
      <c r="O64" s="212"/>
    </row>
    <row r="65" spans="1:15" ht="12.75">
      <c r="A65" s="253">
        <v>59</v>
      </c>
      <c r="B65" s="246" t="s">
        <v>656</v>
      </c>
      <c r="C65" s="213" t="s">
        <v>657</v>
      </c>
      <c r="D65" s="213" t="s">
        <v>210</v>
      </c>
      <c r="E65" s="259">
        <v>102</v>
      </c>
      <c r="F65" s="297"/>
      <c r="G65" s="303">
        <f t="shared" si="1"/>
        <v>0</v>
      </c>
      <c r="H65" s="257">
        <v>1E-05</v>
      </c>
      <c r="I65" s="260">
        <v>0.00102</v>
      </c>
      <c r="J65" s="261"/>
      <c r="K65" s="254"/>
      <c r="L65" s="330"/>
      <c r="O65" s="212"/>
    </row>
    <row r="66" spans="1:15" ht="12.75">
      <c r="A66" s="253">
        <v>60</v>
      </c>
      <c r="B66" s="246" t="s">
        <v>658</v>
      </c>
      <c r="C66" s="213" t="s">
        <v>659</v>
      </c>
      <c r="D66" s="213" t="s">
        <v>156</v>
      </c>
      <c r="E66" s="319">
        <v>0.18878600000000004</v>
      </c>
      <c r="F66" s="297"/>
      <c r="G66" s="303">
        <f t="shared" si="1"/>
        <v>0</v>
      </c>
      <c r="H66" s="260">
        <v>0</v>
      </c>
      <c r="I66" s="260">
        <v>0</v>
      </c>
      <c r="J66" s="261"/>
      <c r="K66" s="254"/>
      <c r="L66" s="330"/>
      <c r="O66" s="212"/>
    </row>
    <row r="67" spans="1:15" ht="13.5" thickBot="1">
      <c r="A67" s="253">
        <v>61</v>
      </c>
      <c r="B67" s="320"/>
      <c r="C67" s="321" t="s">
        <v>660</v>
      </c>
      <c r="D67" s="321"/>
      <c r="E67" s="322"/>
      <c r="F67" s="323"/>
      <c r="G67" s="324">
        <f>SUM(G42:G66)</f>
        <v>0</v>
      </c>
      <c r="H67" s="325"/>
      <c r="I67" s="326">
        <v>0.18878600000000004</v>
      </c>
      <c r="O67" s="212"/>
    </row>
    <row r="68" spans="1:15" ht="13.5" thickTop="1">
      <c r="A68" s="253">
        <v>62</v>
      </c>
      <c r="B68" s="235"/>
      <c r="C68" s="239"/>
      <c r="D68" s="239"/>
      <c r="E68" s="240"/>
      <c r="F68" s="241"/>
      <c r="H68" s="264"/>
      <c r="I68" s="328"/>
      <c r="J68" s="294"/>
      <c r="O68" s="212"/>
    </row>
    <row r="69" spans="1:15" ht="15.75">
      <c r="A69" s="253">
        <v>63</v>
      </c>
      <c r="B69" s="286" t="s">
        <v>596</v>
      </c>
      <c r="C69" s="287" t="s">
        <v>661</v>
      </c>
      <c r="D69" s="288"/>
      <c r="E69" s="289"/>
      <c r="F69" s="290"/>
      <c r="G69" s="291"/>
      <c r="H69" s="292"/>
      <c r="I69" s="293"/>
      <c r="J69" s="294"/>
      <c r="O69" s="212"/>
    </row>
    <row r="70" spans="1:21" ht="12.75">
      <c r="A70" s="253">
        <v>64</v>
      </c>
      <c r="B70" s="246" t="s">
        <v>662</v>
      </c>
      <c r="C70" s="220" t="s">
        <v>663</v>
      </c>
      <c r="D70" s="247" t="s">
        <v>299</v>
      </c>
      <c r="E70" s="301">
        <v>1</v>
      </c>
      <c r="F70" s="302"/>
      <c r="G70" s="303">
        <f aca="true" t="shared" si="2" ref="G70:G77">E70*F70</f>
        <v>0</v>
      </c>
      <c r="H70" s="257">
        <v>0.0025</v>
      </c>
      <c r="I70" s="260">
        <v>0.0025</v>
      </c>
      <c r="J70" s="261"/>
      <c r="O70" s="305"/>
      <c r="P70" s="256"/>
      <c r="Q70" s="306"/>
      <c r="R70" s="302"/>
      <c r="U70" s="318"/>
    </row>
    <row r="71" spans="1:10" ht="12.75">
      <c r="A71" s="253">
        <v>65</v>
      </c>
      <c r="B71" s="337" t="s">
        <v>664</v>
      </c>
      <c r="C71" s="309" t="s">
        <v>665</v>
      </c>
      <c r="D71" s="338" t="s">
        <v>299</v>
      </c>
      <c r="E71" s="303">
        <v>1</v>
      </c>
      <c r="F71" s="302"/>
      <c r="G71" s="303">
        <f t="shared" si="2"/>
        <v>0</v>
      </c>
      <c r="H71" s="312"/>
      <c r="I71" s="313">
        <v>0</v>
      </c>
      <c r="J71" s="261"/>
    </row>
    <row r="72" spans="1:12" ht="12.75">
      <c r="A72" s="253">
        <v>66</v>
      </c>
      <c r="B72" s="246" t="s">
        <v>666</v>
      </c>
      <c r="C72" s="213" t="s">
        <v>667</v>
      </c>
      <c r="D72" s="213" t="s">
        <v>123</v>
      </c>
      <c r="E72" s="301">
        <v>1</v>
      </c>
      <c r="F72" s="297"/>
      <c r="G72" s="303">
        <f t="shared" si="2"/>
        <v>0</v>
      </c>
      <c r="H72" s="257">
        <v>0.00063</v>
      </c>
      <c r="I72" s="260">
        <v>0.00063</v>
      </c>
      <c r="J72" s="261"/>
      <c r="K72" s="339"/>
      <c r="L72" s="339"/>
    </row>
    <row r="73" spans="1:12" ht="12.75">
      <c r="A73" s="253">
        <v>67</v>
      </c>
      <c r="B73" s="246" t="s">
        <v>668</v>
      </c>
      <c r="C73" s="213" t="s">
        <v>669</v>
      </c>
      <c r="D73" s="213" t="s">
        <v>123</v>
      </c>
      <c r="E73" s="301">
        <v>1</v>
      </c>
      <c r="F73" s="297"/>
      <c r="G73" s="303">
        <f t="shared" si="2"/>
        <v>0</v>
      </c>
      <c r="H73" s="257">
        <v>0.00204</v>
      </c>
      <c r="I73" s="260">
        <v>0.00204</v>
      </c>
      <c r="J73" s="261"/>
      <c r="K73" s="339"/>
      <c r="L73" s="339"/>
    </row>
    <row r="74" spans="1:12" ht="12.75">
      <c r="A74" s="253">
        <v>68</v>
      </c>
      <c r="B74" s="246" t="s">
        <v>670</v>
      </c>
      <c r="C74" s="213" t="s">
        <v>671</v>
      </c>
      <c r="D74" s="213" t="s">
        <v>123</v>
      </c>
      <c r="E74" s="259">
        <v>1</v>
      </c>
      <c r="F74" s="297"/>
      <c r="G74" s="303">
        <f t="shared" si="2"/>
        <v>0</v>
      </c>
      <c r="H74" s="257">
        <v>0.0008</v>
      </c>
      <c r="I74" s="260">
        <v>0.0008</v>
      </c>
      <c r="J74" s="261"/>
      <c r="K74" s="339"/>
      <c r="L74" s="339"/>
    </row>
    <row r="75" spans="1:15" ht="12.75">
      <c r="A75" s="253">
        <v>69</v>
      </c>
      <c r="B75" s="246" t="s">
        <v>672</v>
      </c>
      <c r="C75" s="213" t="s">
        <v>673</v>
      </c>
      <c r="D75" s="213" t="s">
        <v>299</v>
      </c>
      <c r="E75" s="301">
        <v>1</v>
      </c>
      <c r="F75" s="297"/>
      <c r="G75" s="303">
        <f t="shared" si="2"/>
        <v>0</v>
      </c>
      <c r="H75" s="257">
        <v>0.00014</v>
      </c>
      <c r="I75" s="257">
        <v>0.00014</v>
      </c>
      <c r="J75" s="261"/>
      <c r="K75" s="254"/>
      <c r="L75" s="339"/>
      <c r="O75" s="212"/>
    </row>
    <row r="76" spans="1:21" ht="12.75">
      <c r="A76" s="253">
        <v>70</v>
      </c>
      <c r="B76" s="336" t="s">
        <v>604</v>
      </c>
      <c r="C76" s="220" t="s">
        <v>674</v>
      </c>
      <c r="D76" s="213" t="s">
        <v>299</v>
      </c>
      <c r="E76" s="301">
        <v>1</v>
      </c>
      <c r="F76" s="302"/>
      <c r="G76" s="303">
        <f t="shared" si="2"/>
        <v>0</v>
      </c>
      <c r="I76" s="260">
        <v>0</v>
      </c>
      <c r="J76" s="261"/>
      <c r="K76" s="254"/>
      <c r="L76" s="254"/>
      <c r="O76" s="307"/>
      <c r="P76" s="256"/>
      <c r="Q76" s="306"/>
      <c r="R76" s="302"/>
      <c r="U76" s="318"/>
    </row>
    <row r="77" spans="1:11" ht="12.75">
      <c r="A77" s="253">
        <v>71</v>
      </c>
      <c r="B77" s="246" t="s">
        <v>675</v>
      </c>
      <c r="C77" s="213" t="s">
        <v>676</v>
      </c>
      <c r="D77" s="213" t="s">
        <v>156</v>
      </c>
      <c r="E77" s="319">
        <v>0.006110000000000001</v>
      </c>
      <c r="F77" s="297"/>
      <c r="G77" s="303">
        <f t="shared" si="2"/>
        <v>0</v>
      </c>
      <c r="H77" s="260">
        <v>0</v>
      </c>
      <c r="I77" s="260">
        <v>0</v>
      </c>
      <c r="J77" s="261"/>
      <c r="K77" s="254"/>
    </row>
    <row r="78" spans="1:15" ht="13.5" thickBot="1">
      <c r="A78" s="253">
        <v>72</v>
      </c>
      <c r="B78" s="320"/>
      <c r="C78" s="321" t="s">
        <v>677</v>
      </c>
      <c r="D78" s="321"/>
      <c r="E78" s="322"/>
      <c r="F78" s="340"/>
      <c r="G78" s="324">
        <f>SUM(G70:G77)</f>
        <v>0</v>
      </c>
      <c r="H78" s="325"/>
      <c r="I78" s="341">
        <v>0.006110000000000001</v>
      </c>
      <c r="O78" s="212"/>
    </row>
    <row r="79" spans="1:15" ht="13.5" thickTop="1">
      <c r="A79" s="253">
        <v>73</v>
      </c>
      <c r="B79" s="342"/>
      <c r="C79" s="343"/>
      <c r="D79" s="343"/>
      <c r="E79" s="344"/>
      <c r="F79" s="345"/>
      <c r="H79" s="264"/>
      <c r="I79" s="328"/>
      <c r="J79" s="294"/>
      <c r="O79" s="212"/>
    </row>
    <row r="80" spans="1:10" ht="15">
      <c r="A80" s="253">
        <v>74</v>
      </c>
      <c r="B80" s="346" t="s">
        <v>596</v>
      </c>
      <c r="C80" s="347" t="s">
        <v>678</v>
      </c>
      <c r="D80" s="288"/>
      <c r="E80" s="289"/>
      <c r="F80" s="348"/>
      <c r="G80" s="291"/>
      <c r="H80" s="292"/>
      <c r="I80" s="293"/>
      <c r="J80" s="294"/>
    </row>
    <row r="81" spans="1:21" ht="12.75">
      <c r="A81" s="253">
        <v>75</v>
      </c>
      <c r="B81" s="349" t="s">
        <v>679</v>
      </c>
      <c r="C81" s="213" t="s">
        <v>680</v>
      </c>
      <c r="D81" s="247" t="s">
        <v>299</v>
      </c>
      <c r="E81" s="301">
        <v>3</v>
      </c>
      <c r="F81" s="302"/>
      <c r="G81" s="303">
        <f>E81*F81</f>
        <v>0</v>
      </c>
      <c r="H81" s="257">
        <v>0.00068</v>
      </c>
      <c r="I81" s="260">
        <v>0.00204</v>
      </c>
      <c r="J81" s="261"/>
      <c r="K81" s="254"/>
      <c r="L81" s="254"/>
      <c r="M81" s="350"/>
      <c r="O81" s="305"/>
      <c r="P81" s="256"/>
      <c r="Q81" s="306"/>
      <c r="R81" s="302"/>
      <c r="U81" s="318"/>
    </row>
    <row r="82" spans="1:13" ht="12.75">
      <c r="A82" s="253">
        <v>76</v>
      </c>
      <c r="B82" s="246" t="s">
        <v>681</v>
      </c>
      <c r="C82" s="213" t="s">
        <v>682</v>
      </c>
      <c r="D82" s="247" t="s">
        <v>299</v>
      </c>
      <c r="E82" s="259">
        <v>3</v>
      </c>
      <c r="F82" s="297"/>
      <c r="G82" s="303">
        <f>E82*F82</f>
        <v>0</v>
      </c>
      <c r="H82" s="257">
        <v>9E-05</v>
      </c>
      <c r="I82" s="260">
        <v>0.00027</v>
      </c>
      <c r="J82" s="261"/>
      <c r="K82" s="339"/>
      <c r="L82" s="339"/>
      <c r="M82" s="299"/>
    </row>
    <row r="83" spans="1:15" ht="12.75">
      <c r="A83" s="253">
        <v>77</v>
      </c>
      <c r="B83" s="246" t="s">
        <v>683</v>
      </c>
      <c r="C83" s="213" t="s">
        <v>684</v>
      </c>
      <c r="D83" s="213" t="s">
        <v>156</v>
      </c>
      <c r="E83" s="319">
        <v>0.00231</v>
      </c>
      <c r="F83" s="297"/>
      <c r="G83" s="303">
        <f>E83*F83</f>
        <v>0</v>
      </c>
      <c r="H83" s="260">
        <v>0</v>
      </c>
      <c r="I83" s="260">
        <v>0</v>
      </c>
      <c r="J83" s="261"/>
      <c r="K83" s="351"/>
      <c r="L83" s="339"/>
      <c r="O83" s="212"/>
    </row>
    <row r="84" spans="1:15" ht="13.5" thickBot="1">
      <c r="A84" s="253">
        <v>78</v>
      </c>
      <c r="B84" s="320"/>
      <c r="C84" s="321" t="s">
        <v>685</v>
      </c>
      <c r="D84" s="321"/>
      <c r="E84" s="322"/>
      <c r="F84" s="340"/>
      <c r="G84" s="324">
        <f>SUM(G81:G83)</f>
        <v>0</v>
      </c>
      <c r="H84" s="325"/>
      <c r="I84" s="326">
        <v>0.00231</v>
      </c>
      <c r="K84" s="213"/>
      <c r="O84" s="212"/>
    </row>
    <row r="85" spans="1:15" ht="13.5" thickTop="1">
      <c r="A85" s="253">
        <v>79</v>
      </c>
      <c r="B85" s="235"/>
      <c r="C85" s="239"/>
      <c r="D85" s="239"/>
      <c r="E85" s="240"/>
      <c r="F85" s="352"/>
      <c r="G85" s="212"/>
      <c r="H85" s="264"/>
      <c r="I85" s="328"/>
      <c r="J85" s="353"/>
      <c r="K85" s="213"/>
      <c r="O85" s="212"/>
    </row>
    <row r="86" spans="1:15" ht="15.75">
      <c r="A86" s="253">
        <v>80</v>
      </c>
      <c r="B86" s="286" t="s">
        <v>596</v>
      </c>
      <c r="C86" s="287" t="s">
        <v>686</v>
      </c>
      <c r="D86" s="288"/>
      <c r="E86" s="289"/>
      <c r="F86" s="348"/>
      <c r="G86" s="354"/>
      <c r="H86" s="292"/>
      <c r="I86" s="293"/>
      <c r="J86" s="353"/>
      <c r="K86" s="213"/>
      <c r="O86" s="212"/>
    </row>
    <row r="87" spans="1:15" ht="12.75">
      <c r="A87" s="253">
        <v>81</v>
      </c>
      <c r="B87" s="246"/>
      <c r="C87" s="220" t="s">
        <v>687</v>
      </c>
      <c r="E87" s="301"/>
      <c r="F87" s="297"/>
      <c r="G87" s="259"/>
      <c r="I87" s="260"/>
      <c r="J87" s="259"/>
      <c r="K87" s="330"/>
      <c r="L87" s="339"/>
      <c r="O87" s="212"/>
    </row>
    <row r="88" spans="1:17" ht="12.75">
      <c r="A88" s="253">
        <v>82</v>
      </c>
      <c r="B88" s="246" t="s">
        <v>688</v>
      </c>
      <c r="C88" s="300" t="s">
        <v>689</v>
      </c>
      <c r="D88" s="213" t="s">
        <v>210</v>
      </c>
      <c r="E88" s="301">
        <v>1</v>
      </c>
      <c r="F88" s="302"/>
      <c r="G88" s="303">
        <f>E88*F88</f>
        <v>0</v>
      </c>
      <c r="H88" s="257">
        <v>0.01492</v>
      </c>
      <c r="I88" s="260">
        <v>0.01492</v>
      </c>
      <c r="J88" s="261"/>
      <c r="K88" s="254"/>
      <c r="L88" s="339"/>
      <c r="O88" s="331"/>
      <c r="P88" s="332"/>
      <c r="Q88" s="332"/>
    </row>
    <row r="89" spans="1:17" ht="12.75">
      <c r="A89" s="253">
        <v>83</v>
      </c>
      <c r="B89" s="246" t="s">
        <v>690</v>
      </c>
      <c r="C89" s="213" t="s">
        <v>691</v>
      </c>
      <c r="D89" s="213" t="s">
        <v>156</v>
      </c>
      <c r="E89" s="319">
        <v>0.01492</v>
      </c>
      <c r="F89" s="302"/>
      <c r="G89" s="303">
        <f>E89*F89</f>
        <v>0</v>
      </c>
      <c r="H89" s="260">
        <v>0</v>
      </c>
      <c r="I89" s="260">
        <v>0</v>
      </c>
      <c r="J89" s="261"/>
      <c r="K89" s="254"/>
      <c r="L89" s="339"/>
      <c r="O89" s="355"/>
      <c r="P89" s="332"/>
      <c r="Q89" s="332"/>
    </row>
    <row r="90" spans="1:9" ht="13.5" thickBot="1">
      <c r="A90" s="253">
        <v>84</v>
      </c>
      <c r="B90" s="320"/>
      <c r="C90" s="321" t="s">
        <v>692</v>
      </c>
      <c r="D90" s="321"/>
      <c r="E90" s="322"/>
      <c r="F90" s="340"/>
      <c r="G90" s="324">
        <f>SUM(G88:G89)</f>
        <v>0</v>
      </c>
      <c r="H90" s="325"/>
      <c r="I90" s="326">
        <v>0.01492</v>
      </c>
    </row>
    <row r="91" spans="1:10" ht="13.5" thickTop="1">
      <c r="A91" s="253">
        <v>85</v>
      </c>
      <c r="B91" s="235"/>
      <c r="C91" s="239"/>
      <c r="D91" s="239"/>
      <c r="E91" s="240"/>
      <c r="F91" s="352"/>
      <c r="H91" s="264"/>
      <c r="I91" s="328"/>
      <c r="J91" s="353"/>
    </row>
    <row r="92" spans="1:10" ht="15.75">
      <c r="A92" s="253">
        <v>86</v>
      </c>
      <c r="B92" s="286" t="s">
        <v>693</v>
      </c>
      <c r="C92" s="287" t="s">
        <v>694</v>
      </c>
      <c r="D92" s="288"/>
      <c r="E92" s="289"/>
      <c r="F92" s="348"/>
      <c r="G92" s="291"/>
      <c r="H92" s="292"/>
      <c r="I92" s="293"/>
      <c r="J92" s="353"/>
    </row>
    <row r="93" spans="1:17" ht="12.75">
      <c r="A93" s="253">
        <v>87</v>
      </c>
      <c r="B93" s="246" t="s">
        <v>695</v>
      </c>
      <c r="C93" s="213" t="s">
        <v>696</v>
      </c>
      <c r="D93" s="213" t="s">
        <v>210</v>
      </c>
      <c r="E93" s="301">
        <v>42</v>
      </c>
      <c r="F93" s="302"/>
      <c r="G93" s="303">
        <f>E93*F93</f>
        <v>0</v>
      </c>
      <c r="H93" s="257">
        <v>0.00029</v>
      </c>
      <c r="I93" s="260">
        <v>0.01218</v>
      </c>
      <c r="J93" s="261"/>
      <c r="K93" s="330"/>
      <c r="L93" s="339"/>
      <c r="O93" s="331"/>
      <c r="P93" s="332"/>
      <c r="Q93" s="332"/>
    </row>
    <row r="94" spans="1:17" ht="12.75">
      <c r="A94" s="253">
        <v>88</v>
      </c>
      <c r="B94" s="246" t="s">
        <v>697</v>
      </c>
      <c r="C94" s="220" t="s">
        <v>698</v>
      </c>
      <c r="D94" s="213" t="s">
        <v>210</v>
      </c>
      <c r="E94" s="301">
        <v>42</v>
      </c>
      <c r="F94" s="302"/>
      <c r="G94" s="303">
        <f>E94*F94</f>
        <v>0</v>
      </c>
      <c r="H94" s="257">
        <v>0.00023</v>
      </c>
      <c r="I94" s="260">
        <v>0.00966</v>
      </c>
      <c r="J94" s="261"/>
      <c r="K94" s="254"/>
      <c r="L94" s="339"/>
      <c r="O94" s="331"/>
      <c r="P94" s="332"/>
      <c r="Q94" s="332"/>
    </row>
    <row r="95" spans="1:17" ht="12.75">
      <c r="A95" s="253">
        <v>89</v>
      </c>
      <c r="B95" s="246" t="s">
        <v>699</v>
      </c>
      <c r="C95" s="213" t="s">
        <v>700</v>
      </c>
      <c r="D95" s="213" t="s">
        <v>156</v>
      </c>
      <c r="E95" s="319">
        <v>0.02184</v>
      </c>
      <c r="F95" s="302"/>
      <c r="G95" s="303">
        <f>E95*F95</f>
        <v>0</v>
      </c>
      <c r="H95" s="260">
        <v>0</v>
      </c>
      <c r="I95" s="260">
        <v>0</v>
      </c>
      <c r="J95" s="261"/>
      <c r="K95" s="254"/>
      <c r="L95" s="339"/>
      <c r="O95" s="355"/>
      <c r="P95" s="332"/>
      <c r="Q95" s="332"/>
    </row>
    <row r="96" spans="1:15" ht="13.5" thickBot="1">
      <c r="A96" s="253">
        <v>90</v>
      </c>
      <c r="B96" s="320"/>
      <c r="C96" s="321" t="s">
        <v>701</v>
      </c>
      <c r="D96" s="321"/>
      <c r="E96" s="322"/>
      <c r="F96" s="340"/>
      <c r="G96" s="324">
        <f>SUM(G93:G95)</f>
        <v>0</v>
      </c>
      <c r="H96" s="325"/>
      <c r="I96" s="326">
        <v>0.02184</v>
      </c>
      <c r="O96" s="331"/>
    </row>
    <row r="97" spans="1:15" ht="13.5" thickTop="1">
      <c r="A97" s="253">
        <v>91</v>
      </c>
      <c r="B97" s="235"/>
      <c r="C97" s="239"/>
      <c r="D97" s="239"/>
      <c r="E97" s="240"/>
      <c r="F97" s="352"/>
      <c r="H97" s="264"/>
      <c r="I97" s="328"/>
      <c r="J97" s="353"/>
      <c r="O97" s="331"/>
    </row>
    <row r="98" spans="1:15" ht="15.75">
      <c r="A98" s="253">
        <v>92</v>
      </c>
      <c r="B98" s="286" t="s">
        <v>596</v>
      </c>
      <c r="C98" s="287" t="s">
        <v>702</v>
      </c>
      <c r="D98" s="288"/>
      <c r="E98" s="289"/>
      <c r="F98" s="348"/>
      <c r="G98" s="291"/>
      <c r="H98" s="292"/>
      <c r="I98" s="293"/>
      <c r="J98" s="329"/>
      <c r="O98" s="331"/>
    </row>
    <row r="99" spans="1:17" ht="12.75">
      <c r="A99" s="253">
        <v>93</v>
      </c>
      <c r="B99" s="246" t="s">
        <v>703</v>
      </c>
      <c r="C99" s="213" t="s">
        <v>704</v>
      </c>
      <c r="D99" s="213" t="s">
        <v>123</v>
      </c>
      <c r="E99" s="301">
        <v>1</v>
      </c>
      <c r="F99" s="302"/>
      <c r="G99" s="303">
        <f>E99*F99</f>
        <v>0</v>
      </c>
      <c r="H99" s="257">
        <v>0.04798</v>
      </c>
      <c r="I99" s="260">
        <v>0.04798</v>
      </c>
      <c r="J99" s="261"/>
      <c r="K99" s="330"/>
      <c r="L99" s="339"/>
      <c r="O99" s="355"/>
      <c r="P99" s="332"/>
      <c r="Q99" s="332"/>
    </row>
    <row r="100" spans="1:17" ht="12.75">
      <c r="A100" s="253">
        <v>94</v>
      </c>
      <c r="B100" s="246" t="s">
        <v>705</v>
      </c>
      <c r="C100" s="213" t="s">
        <v>706</v>
      </c>
      <c r="D100" s="213" t="s">
        <v>123</v>
      </c>
      <c r="E100" s="301">
        <v>1</v>
      </c>
      <c r="F100" s="302"/>
      <c r="G100" s="303">
        <f>E100*F100</f>
        <v>0</v>
      </c>
      <c r="H100" s="257">
        <v>0</v>
      </c>
      <c r="I100" s="260">
        <v>0</v>
      </c>
      <c r="J100" s="261"/>
      <c r="K100" s="254"/>
      <c r="L100" s="339"/>
      <c r="O100" s="331"/>
      <c r="P100" s="332"/>
      <c r="Q100" s="332"/>
    </row>
    <row r="101" spans="1:17" ht="12.75">
      <c r="A101" s="253">
        <v>95</v>
      </c>
      <c r="B101" s="246" t="s">
        <v>690</v>
      </c>
      <c r="C101" s="213" t="s">
        <v>691</v>
      </c>
      <c r="D101" s="213" t="s">
        <v>156</v>
      </c>
      <c r="E101" s="319">
        <v>0.04798</v>
      </c>
      <c r="F101" s="302"/>
      <c r="G101" s="303">
        <f>E101*F101</f>
        <v>0</v>
      </c>
      <c r="H101" s="260">
        <v>0</v>
      </c>
      <c r="I101" s="260">
        <v>0</v>
      </c>
      <c r="J101" s="261"/>
      <c r="K101" s="254"/>
      <c r="L101" s="339"/>
      <c r="O101" s="355"/>
      <c r="P101" s="332"/>
      <c r="Q101" s="332"/>
    </row>
    <row r="102" spans="1:15" ht="13.5" thickBot="1">
      <c r="A102" s="253">
        <v>96</v>
      </c>
      <c r="B102" s="320"/>
      <c r="C102" s="321" t="s">
        <v>707</v>
      </c>
      <c r="D102" s="321"/>
      <c r="E102" s="322"/>
      <c r="F102" s="340"/>
      <c r="G102" s="324">
        <f>SUM(G99:G101)</f>
        <v>0</v>
      </c>
      <c r="H102" s="325"/>
      <c r="I102" s="326">
        <v>0.04798</v>
      </c>
      <c r="O102" s="212"/>
    </row>
    <row r="103" spans="1:15" ht="13.5" thickTop="1">
      <c r="A103" s="253">
        <v>97</v>
      </c>
      <c r="B103" s="235"/>
      <c r="C103" s="239"/>
      <c r="D103" s="239"/>
      <c r="E103" s="240"/>
      <c r="F103" s="352"/>
      <c r="H103" s="264"/>
      <c r="I103" s="328"/>
      <c r="J103" s="353"/>
      <c r="O103" s="212"/>
    </row>
    <row r="104" spans="1:15" ht="15.75">
      <c r="A104" s="253">
        <v>98</v>
      </c>
      <c r="B104" s="286" t="s">
        <v>596</v>
      </c>
      <c r="C104" s="287" t="s">
        <v>708</v>
      </c>
      <c r="D104" s="288"/>
      <c r="E104" s="289"/>
      <c r="F104" s="348"/>
      <c r="G104" s="291"/>
      <c r="H104" s="292"/>
      <c r="I104" s="293"/>
      <c r="J104" s="353"/>
      <c r="O104" s="212"/>
    </row>
    <row r="105" spans="1:17" ht="12.75">
      <c r="A105" s="253">
        <v>99</v>
      </c>
      <c r="B105" s="246" t="s">
        <v>709</v>
      </c>
      <c r="C105" s="331" t="s">
        <v>710</v>
      </c>
      <c r="D105" s="331" t="s">
        <v>123</v>
      </c>
      <c r="E105" s="301">
        <v>1</v>
      </c>
      <c r="F105" s="297"/>
      <c r="G105" s="303">
        <f>E105*F105</f>
        <v>0</v>
      </c>
      <c r="H105" s="331">
        <v>0.00029</v>
      </c>
      <c r="I105" s="331">
        <v>0.00029</v>
      </c>
      <c r="J105" s="331"/>
      <c r="K105" s="331"/>
      <c r="L105" s="331"/>
      <c r="M105" s="331"/>
      <c r="N105" s="331"/>
      <c r="O105" s="331"/>
      <c r="P105" s="331"/>
      <c r="Q105" s="332"/>
    </row>
    <row r="106" spans="1:17" ht="12.75">
      <c r="A106" s="253">
        <v>100</v>
      </c>
      <c r="B106" s="246" t="s">
        <v>711</v>
      </c>
      <c r="C106" s="331" t="s">
        <v>712</v>
      </c>
      <c r="D106" s="331" t="s">
        <v>123</v>
      </c>
      <c r="E106" s="301">
        <v>2</v>
      </c>
      <c r="F106" s="297"/>
      <c r="G106" s="303">
        <f>E106*F106</f>
        <v>0</v>
      </c>
      <c r="H106" s="331">
        <v>0.0003</v>
      </c>
      <c r="I106" s="331">
        <v>0.0006</v>
      </c>
      <c r="J106" s="331"/>
      <c r="K106" s="331"/>
      <c r="L106" s="331"/>
      <c r="M106" s="331"/>
      <c r="N106" s="331"/>
      <c r="O106" s="331"/>
      <c r="P106" s="331"/>
      <c r="Q106" s="332"/>
    </row>
    <row r="107" spans="1:17" ht="12.75">
      <c r="A107" s="253">
        <v>101</v>
      </c>
      <c r="B107" s="246" t="s">
        <v>713</v>
      </c>
      <c r="C107" s="331" t="s">
        <v>714</v>
      </c>
      <c r="D107" s="331" t="s">
        <v>123</v>
      </c>
      <c r="E107" s="301">
        <v>3</v>
      </c>
      <c r="F107" s="297"/>
      <c r="G107" s="303">
        <f>E107*F107</f>
        <v>0</v>
      </c>
      <c r="H107" s="331">
        <v>0</v>
      </c>
      <c r="I107" s="331">
        <v>0</v>
      </c>
      <c r="J107" s="331"/>
      <c r="K107" s="331"/>
      <c r="L107" s="331"/>
      <c r="M107" s="331"/>
      <c r="N107" s="331"/>
      <c r="O107" s="331"/>
      <c r="P107" s="331"/>
      <c r="Q107" s="332"/>
    </row>
    <row r="108" spans="1:17" ht="12.75">
      <c r="A108" s="253">
        <v>102</v>
      </c>
      <c r="B108" s="246" t="s">
        <v>699</v>
      </c>
      <c r="C108" s="331" t="s">
        <v>700</v>
      </c>
      <c r="D108" s="331" t="s">
        <v>156</v>
      </c>
      <c r="E108" s="319">
        <v>0.00089</v>
      </c>
      <c r="F108" s="297"/>
      <c r="G108" s="303">
        <f>E108*F108</f>
        <v>0</v>
      </c>
      <c r="H108" s="331">
        <v>0</v>
      </c>
      <c r="I108" s="331">
        <v>0</v>
      </c>
      <c r="J108" s="331"/>
      <c r="K108" s="331"/>
      <c r="L108" s="331"/>
      <c r="M108" s="331"/>
      <c r="N108" s="331"/>
      <c r="O108" s="331"/>
      <c r="P108" s="331"/>
      <c r="Q108" s="332"/>
    </row>
    <row r="109" spans="1:15" ht="13.5" thickBot="1">
      <c r="A109" s="253">
        <v>103</v>
      </c>
      <c r="B109" s="320"/>
      <c r="C109" s="321" t="s">
        <v>715</v>
      </c>
      <c r="D109" s="321"/>
      <c r="E109" s="322"/>
      <c r="F109" s="340"/>
      <c r="G109" s="324">
        <f>SUM(G105:G108)</f>
        <v>0</v>
      </c>
      <c r="H109" s="325"/>
      <c r="I109" s="326">
        <v>0.00089</v>
      </c>
      <c r="O109" s="212"/>
    </row>
    <row r="110" spans="1:10" ht="13.5" thickTop="1">
      <c r="A110" s="253">
        <v>104</v>
      </c>
      <c r="B110" s="235"/>
      <c r="C110" s="239"/>
      <c r="D110" s="239"/>
      <c r="E110" s="240"/>
      <c r="F110" s="352"/>
      <c r="H110" s="264"/>
      <c r="I110" s="328"/>
      <c r="J110" s="353"/>
    </row>
    <row r="111" spans="1:10" ht="15.75">
      <c r="A111" s="253">
        <v>105</v>
      </c>
      <c r="B111" s="286" t="s">
        <v>716</v>
      </c>
      <c r="C111" s="287" t="s">
        <v>406</v>
      </c>
      <c r="D111" s="288"/>
      <c r="E111" s="289"/>
      <c r="F111" s="348"/>
      <c r="G111" s="291"/>
      <c r="H111" s="292"/>
      <c r="I111" s="293"/>
      <c r="J111" s="353"/>
    </row>
    <row r="112" spans="1:18" ht="38.25">
      <c r="A112" s="253">
        <v>106</v>
      </c>
      <c r="B112" s="246"/>
      <c r="C112" s="356" t="s">
        <v>717</v>
      </c>
      <c r="D112" s="296"/>
      <c r="E112" s="259"/>
      <c r="F112" s="297"/>
      <c r="I112" s="260"/>
      <c r="J112" s="259"/>
      <c r="K112" s="330"/>
      <c r="L112" s="339"/>
      <c r="P112" s="296"/>
      <c r="Q112" s="296"/>
      <c r="R112" s="296"/>
    </row>
    <row r="113" spans="1:18" ht="12.75">
      <c r="A113" s="253">
        <v>107</v>
      </c>
      <c r="B113" s="246" t="s">
        <v>604</v>
      </c>
      <c r="C113" s="357" t="s">
        <v>718</v>
      </c>
      <c r="D113" s="247" t="s">
        <v>210</v>
      </c>
      <c r="E113" s="301">
        <v>17</v>
      </c>
      <c r="F113" s="297"/>
      <c r="G113" s="303">
        <f>E113*F113</f>
        <v>0</v>
      </c>
      <c r="H113" s="257">
        <v>0.00035</v>
      </c>
      <c r="I113" s="260">
        <v>0.0059499999999999996</v>
      </c>
      <c r="J113" s="261"/>
      <c r="K113" s="254"/>
      <c r="L113" s="339"/>
      <c r="O113" s="331"/>
      <c r="P113" s="249"/>
      <c r="Q113" s="249"/>
      <c r="R113" s="358"/>
    </row>
    <row r="114" spans="1:15" ht="51">
      <c r="A114" s="253">
        <v>108</v>
      </c>
      <c r="B114" s="246"/>
      <c r="C114" s="359" t="s">
        <v>719</v>
      </c>
      <c r="D114" s="360"/>
      <c r="E114" s="259"/>
      <c r="F114" s="297"/>
      <c r="G114" s="303">
        <f>E114*F114</f>
        <v>0</v>
      </c>
      <c r="I114" s="260"/>
      <c r="K114" s="254"/>
      <c r="L114" s="361"/>
      <c r="M114" s="299"/>
      <c r="O114" s="305"/>
    </row>
    <row r="115" spans="1:21" ht="12.75">
      <c r="A115" s="253">
        <v>109</v>
      </c>
      <c r="B115" s="246" t="s">
        <v>604</v>
      </c>
      <c r="C115" s="357" t="s">
        <v>720</v>
      </c>
      <c r="D115" s="247" t="s">
        <v>210</v>
      </c>
      <c r="E115" s="301">
        <v>14</v>
      </c>
      <c r="F115" s="297"/>
      <c r="G115" s="303">
        <f>E115*F115</f>
        <v>0</v>
      </c>
      <c r="H115" s="257">
        <v>0.00035</v>
      </c>
      <c r="I115" s="260">
        <v>0.0049</v>
      </c>
      <c r="J115" s="261"/>
      <c r="K115" s="304"/>
      <c r="L115" s="339"/>
      <c r="M115" s="299"/>
      <c r="O115" s="331"/>
      <c r="P115" s="249"/>
      <c r="Q115" s="249"/>
      <c r="R115" s="358"/>
      <c r="U115" s="318"/>
    </row>
    <row r="116" spans="1:21" ht="12.75">
      <c r="A116" s="253">
        <v>110</v>
      </c>
      <c r="B116" s="246" t="s">
        <v>604</v>
      </c>
      <c r="C116" s="357" t="s">
        <v>721</v>
      </c>
      <c r="D116" s="247" t="s">
        <v>210</v>
      </c>
      <c r="E116" s="301">
        <v>14</v>
      </c>
      <c r="F116" s="297"/>
      <c r="G116" s="303">
        <f>E116*F116</f>
        <v>0</v>
      </c>
      <c r="H116" s="257">
        <v>0.00035</v>
      </c>
      <c r="I116" s="260">
        <v>0.0049</v>
      </c>
      <c r="J116" s="261"/>
      <c r="K116" s="304"/>
      <c r="L116" s="339"/>
      <c r="M116" s="299"/>
      <c r="O116" s="331"/>
      <c r="P116" s="249"/>
      <c r="Q116" s="249"/>
      <c r="R116" s="358"/>
      <c r="U116" s="318"/>
    </row>
    <row r="117" spans="1:15" ht="13.5" thickBot="1">
      <c r="A117" s="253">
        <v>111</v>
      </c>
      <c r="B117" s="320"/>
      <c r="C117" s="321" t="s">
        <v>722</v>
      </c>
      <c r="D117" s="321"/>
      <c r="E117" s="322"/>
      <c r="F117" s="340"/>
      <c r="G117" s="324">
        <f>SUM(G113:G116)</f>
        <v>0</v>
      </c>
      <c r="H117" s="325"/>
      <c r="I117" s="326">
        <v>0.01575</v>
      </c>
      <c r="O117" s="212"/>
    </row>
    <row r="118" spans="1:15" ht="13.5" thickTop="1">
      <c r="A118" s="253"/>
      <c r="B118" s="362"/>
      <c r="C118" s="363"/>
      <c r="D118" s="363"/>
      <c r="E118" s="263"/>
      <c r="F118" s="327"/>
      <c r="G118" s="327"/>
      <c r="H118" s="327"/>
      <c r="I118" s="327"/>
      <c r="J118" s="364"/>
      <c r="L118" s="212"/>
      <c r="O118" s="212"/>
    </row>
    <row r="119" spans="1:15" ht="12.75">
      <c r="A119" s="253"/>
      <c r="F119" s="297"/>
      <c r="G119" s="297"/>
      <c r="H119" s="297"/>
      <c r="I119" s="297"/>
      <c r="J119" s="302"/>
      <c r="L119" s="212"/>
      <c r="O119" s="212"/>
    </row>
    <row r="120" spans="1:15" ht="12.75">
      <c r="A120" s="253"/>
      <c r="B120" s="304"/>
      <c r="C120" s="304"/>
      <c r="F120" s="297"/>
      <c r="J120" s="365"/>
      <c r="L120" s="212"/>
      <c r="O120" s="212"/>
    </row>
    <row r="121" spans="1:15" ht="12.75">
      <c r="A121" s="253"/>
      <c r="C121" s="304"/>
      <c r="D121" s="220"/>
      <c r="E121" s="366"/>
      <c r="F121" s="367"/>
      <c r="G121" s="368"/>
      <c r="H121" s="367"/>
      <c r="I121" s="369"/>
      <c r="J121" s="370"/>
      <c r="L121" s="212"/>
      <c r="O121" s="212"/>
    </row>
    <row r="122" spans="1:15" ht="12.75">
      <c r="A122" s="253"/>
      <c r="J122" s="365"/>
      <c r="L122" s="212"/>
      <c r="O122" s="212"/>
    </row>
    <row r="123" spans="1:15" ht="12.75">
      <c r="A123" s="253"/>
      <c r="J123" s="365"/>
      <c r="L123" s="212"/>
      <c r="O123" s="212"/>
    </row>
    <row r="124" spans="1:15" ht="12.75">
      <c r="A124" s="253"/>
      <c r="J124" s="365"/>
      <c r="L124" s="212"/>
      <c r="O124" s="212"/>
    </row>
    <row r="125" spans="1:15" ht="12.75">
      <c r="A125" s="253"/>
      <c r="J125" s="365"/>
      <c r="L125" s="212"/>
      <c r="O125" s="212"/>
    </row>
    <row r="126" spans="1:15" ht="12.75">
      <c r="A126" s="253"/>
      <c r="J126" s="365"/>
      <c r="L126" s="212"/>
      <c r="O126" s="212"/>
    </row>
    <row r="127" spans="1:15" ht="12.75">
      <c r="A127" s="253"/>
      <c r="J127" s="365"/>
      <c r="L127" s="212"/>
      <c r="O127" s="212"/>
    </row>
    <row r="128" spans="1:15" ht="12.75">
      <c r="A128" s="253"/>
      <c r="J128" s="365"/>
      <c r="L128" s="212"/>
      <c r="O128" s="212"/>
    </row>
    <row r="129" spans="1:15" ht="12.75">
      <c r="A129" s="253"/>
      <c r="B129" s="212"/>
      <c r="C129" s="212"/>
      <c r="D129" s="212"/>
      <c r="E129" s="212"/>
      <c r="F129" s="212"/>
      <c r="G129" s="212"/>
      <c r="H129" s="212"/>
      <c r="I129" s="212"/>
      <c r="J129" s="365"/>
      <c r="L129" s="212"/>
      <c r="O129" s="212"/>
    </row>
    <row r="130" spans="1:15" ht="12.75">
      <c r="A130" s="253"/>
      <c r="B130" s="212"/>
      <c r="C130" s="212"/>
      <c r="D130" s="212"/>
      <c r="E130" s="212"/>
      <c r="F130" s="212"/>
      <c r="G130" s="212"/>
      <c r="H130" s="212"/>
      <c r="I130" s="212"/>
      <c r="J130" s="365"/>
      <c r="L130" s="212"/>
      <c r="O130" s="212"/>
    </row>
    <row r="131" spans="1:15" ht="12.75">
      <c r="A131" s="253"/>
      <c r="B131" s="212"/>
      <c r="C131" s="212"/>
      <c r="D131" s="212"/>
      <c r="E131" s="212"/>
      <c r="F131" s="212"/>
      <c r="G131" s="212"/>
      <c r="H131" s="212"/>
      <c r="I131" s="212"/>
      <c r="J131" s="365"/>
      <c r="L131" s="212"/>
      <c r="O131" s="212"/>
    </row>
    <row r="132" spans="1:15" ht="12.75">
      <c r="A132" s="253"/>
      <c r="B132" s="212"/>
      <c r="C132" s="212"/>
      <c r="D132" s="212"/>
      <c r="E132" s="212"/>
      <c r="F132" s="212"/>
      <c r="G132" s="212"/>
      <c r="H132" s="212"/>
      <c r="I132" s="212"/>
      <c r="J132" s="365"/>
      <c r="L132" s="212"/>
      <c r="O132" s="212"/>
    </row>
    <row r="133" spans="1:15" ht="12.75">
      <c r="A133" s="253"/>
      <c r="B133" s="212"/>
      <c r="C133" s="212"/>
      <c r="D133" s="212"/>
      <c r="E133" s="212"/>
      <c r="F133" s="212"/>
      <c r="G133" s="212"/>
      <c r="H133" s="212"/>
      <c r="I133" s="212"/>
      <c r="J133" s="365"/>
      <c r="L133" s="212"/>
      <c r="O133" s="212"/>
    </row>
    <row r="134" spans="1:15" ht="12.75">
      <c r="A134" s="253"/>
      <c r="B134" s="212"/>
      <c r="C134" s="212"/>
      <c r="D134" s="212"/>
      <c r="E134" s="212"/>
      <c r="F134" s="212"/>
      <c r="G134" s="212"/>
      <c r="H134" s="212"/>
      <c r="I134" s="212"/>
      <c r="J134" s="365"/>
      <c r="L134" s="212"/>
      <c r="O134" s="212"/>
    </row>
    <row r="135" spans="1:15" ht="12.75">
      <c r="A135" s="253"/>
      <c r="B135" s="212"/>
      <c r="C135" s="212"/>
      <c r="D135" s="212"/>
      <c r="E135" s="212"/>
      <c r="F135" s="212"/>
      <c r="G135" s="212"/>
      <c r="H135" s="212"/>
      <c r="I135" s="212"/>
      <c r="J135" s="365"/>
      <c r="L135" s="212"/>
      <c r="O135" s="212"/>
    </row>
    <row r="136" spans="1:15" ht="12.75">
      <c r="A136" s="253"/>
      <c r="B136" s="212"/>
      <c r="C136" s="212"/>
      <c r="D136" s="212"/>
      <c r="E136" s="212"/>
      <c r="F136" s="212"/>
      <c r="G136" s="212"/>
      <c r="H136" s="212"/>
      <c r="I136" s="212"/>
      <c r="J136" s="365"/>
      <c r="L136" s="212"/>
      <c r="O136" s="212"/>
    </row>
    <row r="137" spans="1:15" ht="12.75">
      <c r="A137" s="253"/>
      <c r="B137" s="212"/>
      <c r="C137" s="212"/>
      <c r="D137" s="212"/>
      <c r="E137" s="212"/>
      <c r="F137" s="212"/>
      <c r="G137" s="212"/>
      <c r="H137" s="212"/>
      <c r="I137" s="212"/>
      <c r="J137" s="365"/>
      <c r="L137" s="212"/>
      <c r="O137" s="212"/>
    </row>
    <row r="138" spans="1:15" ht="12.75">
      <c r="A138" s="253"/>
      <c r="B138" s="212"/>
      <c r="C138" s="212"/>
      <c r="D138" s="212"/>
      <c r="E138" s="212"/>
      <c r="F138" s="212"/>
      <c r="G138" s="212"/>
      <c r="H138" s="212"/>
      <c r="I138" s="212"/>
      <c r="J138" s="365"/>
      <c r="L138" s="212"/>
      <c r="O138" s="212"/>
    </row>
    <row r="139" spans="1:15" ht="12.75">
      <c r="A139" s="253"/>
      <c r="B139" s="212"/>
      <c r="C139" s="212"/>
      <c r="D139" s="212"/>
      <c r="E139" s="212"/>
      <c r="F139" s="212"/>
      <c r="G139" s="212"/>
      <c r="H139" s="212"/>
      <c r="I139" s="212"/>
      <c r="J139" s="365"/>
      <c r="L139" s="212"/>
      <c r="O139" s="212"/>
    </row>
    <row r="140" spans="1:15" ht="12.75">
      <c r="A140" s="253"/>
      <c r="B140" s="212"/>
      <c r="C140" s="212"/>
      <c r="D140" s="212"/>
      <c r="E140" s="212"/>
      <c r="F140" s="212"/>
      <c r="G140" s="212"/>
      <c r="H140" s="212"/>
      <c r="I140" s="212"/>
      <c r="J140" s="365"/>
      <c r="L140" s="212"/>
      <c r="O140" s="212"/>
    </row>
    <row r="141" spans="1:15" ht="12.75">
      <c r="A141" s="253"/>
      <c r="B141" s="212"/>
      <c r="C141" s="212"/>
      <c r="D141" s="212"/>
      <c r="E141" s="212"/>
      <c r="F141" s="212"/>
      <c r="G141" s="212"/>
      <c r="H141" s="212"/>
      <c r="I141" s="212"/>
      <c r="J141" s="365"/>
      <c r="L141" s="212"/>
      <c r="O141" s="212"/>
    </row>
    <row r="142" spans="1:15" ht="12.75">
      <c r="A142" s="253"/>
      <c r="B142" s="212"/>
      <c r="C142" s="212"/>
      <c r="D142" s="212"/>
      <c r="E142" s="212"/>
      <c r="F142" s="212"/>
      <c r="G142" s="212"/>
      <c r="H142" s="212"/>
      <c r="I142" s="212"/>
      <c r="J142" s="365"/>
      <c r="L142" s="212"/>
      <c r="O142" s="212"/>
    </row>
    <row r="143" spans="1:15" ht="12.75">
      <c r="A143" s="253"/>
      <c r="B143" s="212"/>
      <c r="C143" s="212"/>
      <c r="D143" s="212"/>
      <c r="E143" s="212"/>
      <c r="F143" s="212"/>
      <c r="G143" s="212"/>
      <c r="H143" s="212"/>
      <c r="I143" s="212"/>
      <c r="J143" s="365"/>
      <c r="L143" s="212"/>
      <c r="O143" s="212"/>
    </row>
    <row r="144" spans="1:15" ht="12.75">
      <c r="A144" s="253"/>
      <c r="B144" s="212"/>
      <c r="C144" s="212"/>
      <c r="D144" s="212"/>
      <c r="E144" s="212"/>
      <c r="F144" s="212"/>
      <c r="G144" s="212"/>
      <c r="H144" s="212"/>
      <c r="I144" s="212"/>
      <c r="J144" s="365"/>
      <c r="L144" s="212"/>
      <c r="O144" s="212"/>
    </row>
    <row r="145" spans="1:15" ht="12.75">
      <c r="A145" s="253"/>
      <c r="B145" s="212"/>
      <c r="C145" s="212"/>
      <c r="D145" s="212"/>
      <c r="E145" s="212"/>
      <c r="F145" s="212"/>
      <c r="G145" s="212"/>
      <c r="H145" s="212"/>
      <c r="I145" s="212"/>
      <c r="J145" s="365"/>
      <c r="L145" s="212"/>
      <c r="O145" s="212"/>
    </row>
    <row r="146" spans="1:15" ht="12.75">
      <c r="A146" s="253"/>
      <c r="B146" s="212"/>
      <c r="C146" s="212"/>
      <c r="D146" s="212"/>
      <c r="E146" s="212"/>
      <c r="F146" s="212"/>
      <c r="G146" s="212"/>
      <c r="H146" s="212"/>
      <c r="I146" s="212"/>
      <c r="J146" s="365"/>
      <c r="L146" s="212"/>
      <c r="O146" s="212"/>
    </row>
    <row r="147" spans="1:15" ht="12.75">
      <c r="A147" s="253"/>
      <c r="B147" s="212"/>
      <c r="C147" s="212"/>
      <c r="D147" s="212"/>
      <c r="E147" s="212"/>
      <c r="F147" s="212"/>
      <c r="G147" s="212"/>
      <c r="H147" s="212"/>
      <c r="I147" s="212"/>
      <c r="J147" s="365"/>
      <c r="L147" s="212"/>
      <c r="O147" s="212"/>
    </row>
    <row r="148" spans="1:15" ht="12.75">
      <c r="A148" s="253"/>
      <c r="B148" s="212"/>
      <c r="C148" s="212"/>
      <c r="D148" s="212"/>
      <c r="E148" s="212"/>
      <c r="F148" s="212"/>
      <c r="G148" s="212"/>
      <c r="H148" s="212"/>
      <c r="I148" s="212"/>
      <c r="J148" s="365"/>
      <c r="L148" s="212"/>
      <c r="O148" s="212"/>
    </row>
    <row r="149" spans="1:15" ht="12.75">
      <c r="A149" s="253"/>
      <c r="B149" s="212"/>
      <c r="C149" s="212"/>
      <c r="D149" s="212"/>
      <c r="E149" s="212"/>
      <c r="F149" s="212"/>
      <c r="G149" s="212"/>
      <c r="H149" s="212"/>
      <c r="I149" s="212"/>
      <c r="J149" s="365"/>
      <c r="L149" s="212"/>
      <c r="O149" s="212"/>
    </row>
    <row r="150" spans="1:15" ht="12.75">
      <c r="A150" s="253"/>
      <c r="B150" s="212"/>
      <c r="C150" s="212"/>
      <c r="D150" s="212"/>
      <c r="E150" s="212"/>
      <c r="F150" s="212"/>
      <c r="G150" s="212"/>
      <c r="H150" s="212"/>
      <c r="I150" s="212"/>
      <c r="J150" s="365"/>
      <c r="L150" s="212"/>
      <c r="O150" s="212"/>
    </row>
    <row r="151" spans="1:15" ht="12.75">
      <c r="A151" s="253"/>
      <c r="B151" s="212"/>
      <c r="C151" s="212"/>
      <c r="D151" s="212"/>
      <c r="E151" s="212"/>
      <c r="F151" s="212"/>
      <c r="G151" s="212"/>
      <c r="H151" s="212"/>
      <c r="I151" s="212"/>
      <c r="J151" s="365"/>
      <c r="L151" s="212"/>
      <c r="O151" s="212"/>
    </row>
    <row r="152" spans="1:15" ht="12.75">
      <c r="A152" s="253"/>
      <c r="B152" s="212"/>
      <c r="C152" s="212"/>
      <c r="D152" s="212"/>
      <c r="E152" s="212"/>
      <c r="F152" s="212"/>
      <c r="G152" s="212"/>
      <c r="H152" s="212"/>
      <c r="I152" s="212"/>
      <c r="J152" s="365"/>
      <c r="L152" s="212"/>
      <c r="O152" s="212"/>
    </row>
    <row r="153" spans="1:15" ht="12.75">
      <c r="A153" s="253"/>
      <c r="B153" s="212"/>
      <c r="C153" s="212"/>
      <c r="D153" s="212"/>
      <c r="E153" s="212"/>
      <c r="F153" s="212"/>
      <c r="G153" s="212"/>
      <c r="H153" s="212"/>
      <c r="I153" s="212"/>
      <c r="J153" s="365"/>
      <c r="L153" s="212"/>
      <c r="O153" s="212"/>
    </row>
    <row r="154" spans="1:15" ht="12.75">
      <c r="A154" s="253"/>
      <c r="B154" s="212"/>
      <c r="C154" s="212"/>
      <c r="D154" s="212"/>
      <c r="E154" s="212"/>
      <c r="F154" s="212"/>
      <c r="G154" s="212"/>
      <c r="H154" s="212"/>
      <c r="I154" s="212"/>
      <c r="J154" s="365"/>
      <c r="L154" s="212"/>
      <c r="O154" s="212"/>
    </row>
    <row r="155" spans="1:15" ht="12.75">
      <c r="A155" s="253"/>
      <c r="B155" s="212"/>
      <c r="C155" s="212"/>
      <c r="D155" s="212"/>
      <c r="E155" s="212"/>
      <c r="F155" s="212"/>
      <c r="G155" s="212"/>
      <c r="H155" s="212"/>
      <c r="I155" s="212"/>
      <c r="J155" s="365"/>
      <c r="L155" s="212"/>
      <c r="O155" s="212"/>
    </row>
    <row r="156" spans="1:15" ht="12.75">
      <c r="A156" s="253"/>
      <c r="B156" s="212"/>
      <c r="C156" s="212"/>
      <c r="D156" s="212"/>
      <c r="E156" s="212"/>
      <c r="F156" s="212"/>
      <c r="G156" s="212"/>
      <c r="H156" s="212"/>
      <c r="I156" s="212"/>
      <c r="J156" s="365"/>
      <c r="L156" s="212"/>
      <c r="O156" s="212"/>
    </row>
    <row r="157" spans="1:15" ht="12.75">
      <c r="A157" s="253"/>
      <c r="B157" s="212"/>
      <c r="C157" s="212"/>
      <c r="D157" s="212"/>
      <c r="E157" s="212"/>
      <c r="F157" s="212"/>
      <c r="G157" s="212"/>
      <c r="H157" s="212"/>
      <c r="I157" s="212"/>
      <c r="J157" s="365"/>
      <c r="L157" s="212"/>
      <c r="O157" s="212"/>
    </row>
    <row r="158" spans="1:15" ht="12.75">
      <c r="A158" s="253"/>
      <c r="B158" s="212"/>
      <c r="C158" s="212"/>
      <c r="D158" s="212"/>
      <c r="E158" s="212"/>
      <c r="F158" s="212"/>
      <c r="G158" s="212"/>
      <c r="H158" s="212"/>
      <c r="I158" s="212"/>
      <c r="J158" s="365"/>
      <c r="L158" s="212"/>
      <c r="O158" s="212"/>
    </row>
    <row r="159" spans="1:15" ht="12.75">
      <c r="A159" s="253"/>
      <c r="B159" s="212"/>
      <c r="C159" s="212"/>
      <c r="D159" s="212"/>
      <c r="E159" s="212"/>
      <c r="F159" s="212"/>
      <c r="G159" s="212"/>
      <c r="H159" s="212"/>
      <c r="I159" s="212"/>
      <c r="J159" s="365"/>
      <c r="L159" s="212"/>
      <c r="O159" s="212"/>
    </row>
    <row r="160" spans="1:15" ht="12.75">
      <c r="A160" s="253"/>
      <c r="B160" s="212"/>
      <c r="C160" s="212"/>
      <c r="D160" s="212"/>
      <c r="E160" s="212"/>
      <c r="F160" s="212"/>
      <c r="G160" s="212"/>
      <c r="H160" s="212"/>
      <c r="I160" s="212"/>
      <c r="J160" s="365"/>
      <c r="L160" s="212"/>
      <c r="O160" s="212"/>
    </row>
    <row r="161" spans="1:15" ht="12.75">
      <c r="A161" s="253"/>
      <c r="B161" s="212"/>
      <c r="C161" s="212"/>
      <c r="D161" s="212"/>
      <c r="E161" s="212"/>
      <c r="F161" s="212"/>
      <c r="G161" s="212"/>
      <c r="H161" s="212"/>
      <c r="I161" s="212"/>
      <c r="J161" s="365"/>
      <c r="L161" s="212"/>
      <c r="O161" s="212"/>
    </row>
    <row r="162" spans="1:15" ht="12.75">
      <c r="A162" s="253"/>
      <c r="B162" s="212"/>
      <c r="C162" s="212"/>
      <c r="D162" s="212"/>
      <c r="E162" s="212"/>
      <c r="F162" s="212"/>
      <c r="G162" s="212"/>
      <c r="H162" s="212"/>
      <c r="I162" s="212"/>
      <c r="J162" s="365"/>
      <c r="L162" s="212"/>
      <c r="O162" s="212"/>
    </row>
    <row r="163" spans="1:15" ht="12.75">
      <c r="A163" s="253"/>
      <c r="B163" s="212"/>
      <c r="C163" s="212"/>
      <c r="D163" s="212"/>
      <c r="E163" s="212"/>
      <c r="F163" s="212"/>
      <c r="G163" s="212"/>
      <c r="H163" s="212"/>
      <c r="I163" s="212"/>
      <c r="J163" s="365"/>
      <c r="L163" s="212"/>
      <c r="O163" s="212"/>
    </row>
    <row r="164" spans="1:15" ht="12.75">
      <c r="A164" s="253"/>
      <c r="B164" s="212"/>
      <c r="C164" s="212"/>
      <c r="D164" s="212"/>
      <c r="E164" s="212"/>
      <c r="F164" s="212"/>
      <c r="G164" s="212"/>
      <c r="H164" s="212"/>
      <c r="I164" s="212"/>
      <c r="J164" s="365"/>
      <c r="L164" s="212"/>
      <c r="O164" s="212"/>
    </row>
    <row r="165" spans="1:15" ht="12.75">
      <c r="A165" s="253"/>
      <c r="B165" s="212"/>
      <c r="C165" s="212"/>
      <c r="D165" s="212"/>
      <c r="E165" s="212"/>
      <c r="F165" s="212"/>
      <c r="G165" s="212"/>
      <c r="H165" s="212"/>
      <c r="I165" s="212"/>
      <c r="J165" s="365"/>
      <c r="L165" s="212"/>
      <c r="O165" s="212"/>
    </row>
    <row r="166" spans="1:15" ht="12.75">
      <c r="A166" s="253"/>
      <c r="B166" s="212"/>
      <c r="C166" s="212"/>
      <c r="D166" s="212"/>
      <c r="E166" s="212"/>
      <c r="F166" s="212"/>
      <c r="G166" s="212"/>
      <c r="H166" s="212"/>
      <c r="I166" s="212"/>
      <c r="J166" s="365"/>
      <c r="L166" s="212"/>
      <c r="O166" s="212"/>
    </row>
    <row r="167" spans="1:15" ht="12.75">
      <c r="A167" s="253"/>
      <c r="B167" s="212"/>
      <c r="C167" s="212"/>
      <c r="D167" s="212"/>
      <c r="E167" s="212"/>
      <c r="F167" s="212"/>
      <c r="G167" s="212"/>
      <c r="H167" s="212"/>
      <c r="I167" s="212"/>
      <c r="J167" s="365"/>
      <c r="L167" s="212"/>
      <c r="O167" s="212"/>
    </row>
    <row r="168" spans="1:15" ht="12.75">
      <c r="A168" s="253"/>
      <c r="B168" s="212"/>
      <c r="C168" s="212"/>
      <c r="D168" s="212"/>
      <c r="E168" s="212"/>
      <c r="F168" s="212"/>
      <c r="G168" s="212"/>
      <c r="H168" s="212"/>
      <c r="I168" s="212"/>
      <c r="J168" s="365"/>
      <c r="L168" s="212"/>
      <c r="O168" s="212"/>
    </row>
    <row r="169" spans="1:15" ht="12.75">
      <c r="A169" s="253"/>
      <c r="B169" s="212"/>
      <c r="C169" s="212"/>
      <c r="D169" s="212"/>
      <c r="E169" s="212"/>
      <c r="F169" s="212"/>
      <c r="G169" s="212"/>
      <c r="H169" s="212"/>
      <c r="I169" s="212"/>
      <c r="J169" s="365"/>
      <c r="L169" s="212"/>
      <c r="O169" s="212"/>
    </row>
    <row r="170" spans="1:15" ht="12.75">
      <c r="A170" s="253"/>
      <c r="B170" s="212"/>
      <c r="C170" s="212"/>
      <c r="D170" s="212"/>
      <c r="E170" s="212"/>
      <c r="F170" s="212"/>
      <c r="G170" s="212"/>
      <c r="H170" s="212"/>
      <c r="I170" s="212"/>
      <c r="J170" s="365"/>
      <c r="L170" s="212"/>
      <c r="O170" s="212"/>
    </row>
    <row r="171" spans="1:15" ht="12.75">
      <c r="A171" s="253"/>
      <c r="B171" s="212"/>
      <c r="C171" s="212"/>
      <c r="D171" s="212"/>
      <c r="E171" s="212"/>
      <c r="F171" s="212"/>
      <c r="G171" s="212"/>
      <c r="H171" s="212"/>
      <c r="I171" s="212"/>
      <c r="J171" s="365"/>
      <c r="L171" s="212"/>
      <c r="O171" s="212"/>
    </row>
    <row r="172" spans="1:15" ht="12.75">
      <c r="A172" s="253"/>
      <c r="B172" s="212"/>
      <c r="C172" s="212"/>
      <c r="D172" s="212"/>
      <c r="E172" s="212"/>
      <c r="F172" s="212"/>
      <c r="G172" s="212"/>
      <c r="H172" s="212"/>
      <c r="I172" s="212"/>
      <c r="J172" s="365"/>
      <c r="L172" s="212"/>
      <c r="O172" s="212"/>
    </row>
    <row r="173" spans="1:15" ht="12.75">
      <c r="A173" s="253"/>
      <c r="B173" s="212"/>
      <c r="C173" s="212"/>
      <c r="D173" s="212"/>
      <c r="E173" s="212"/>
      <c r="F173" s="212"/>
      <c r="G173" s="212"/>
      <c r="H173" s="212"/>
      <c r="I173" s="212"/>
      <c r="J173" s="365"/>
      <c r="L173" s="212"/>
      <c r="O173" s="212"/>
    </row>
    <row r="174" spans="1:15" ht="12.75">
      <c r="A174" s="253"/>
      <c r="B174" s="212"/>
      <c r="C174" s="212"/>
      <c r="D174" s="212"/>
      <c r="E174" s="212"/>
      <c r="F174" s="212"/>
      <c r="G174" s="212"/>
      <c r="H174" s="212"/>
      <c r="I174" s="212"/>
      <c r="J174" s="365"/>
      <c r="L174" s="212"/>
      <c r="O174" s="212"/>
    </row>
    <row r="175" spans="1:15" ht="12.75">
      <c r="A175" s="253"/>
      <c r="B175" s="212"/>
      <c r="C175" s="212"/>
      <c r="D175" s="212"/>
      <c r="E175" s="212"/>
      <c r="F175" s="212"/>
      <c r="G175" s="212"/>
      <c r="H175" s="212"/>
      <c r="I175" s="212"/>
      <c r="J175" s="365"/>
      <c r="L175" s="212"/>
      <c r="O175" s="212"/>
    </row>
    <row r="176" spans="1:15" ht="12.75">
      <c r="A176" s="253"/>
      <c r="B176" s="212"/>
      <c r="C176" s="212"/>
      <c r="D176" s="212"/>
      <c r="E176" s="212"/>
      <c r="F176" s="212"/>
      <c r="G176" s="212"/>
      <c r="H176" s="212"/>
      <c r="I176" s="212"/>
      <c r="J176" s="365"/>
      <c r="L176" s="212"/>
      <c r="O176" s="212"/>
    </row>
    <row r="177" spans="1:15" ht="12.75">
      <c r="A177" s="253"/>
      <c r="B177" s="212"/>
      <c r="C177" s="212"/>
      <c r="D177" s="212"/>
      <c r="E177" s="212"/>
      <c r="F177" s="212"/>
      <c r="G177" s="212"/>
      <c r="H177" s="212"/>
      <c r="I177" s="212"/>
      <c r="J177" s="365"/>
      <c r="L177" s="212"/>
      <c r="O177" s="212"/>
    </row>
    <row r="178" spans="1:15" ht="12.75">
      <c r="A178" s="253"/>
      <c r="B178" s="212"/>
      <c r="C178" s="212"/>
      <c r="D178" s="212"/>
      <c r="E178" s="212"/>
      <c r="F178" s="212"/>
      <c r="G178" s="212"/>
      <c r="H178" s="212"/>
      <c r="I178" s="212"/>
      <c r="J178" s="365"/>
      <c r="L178" s="212"/>
      <c r="O178" s="212"/>
    </row>
    <row r="179" spans="1:15" ht="12.75">
      <c r="A179" s="253"/>
      <c r="B179" s="212"/>
      <c r="C179" s="212"/>
      <c r="D179" s="212"/>
      <c r="E179" s="212"/>
      <c r="F179" s="212"/>
      <c r="G179" s="212"/>
      <c r="H179" s="212"/>
      <c r="I179" s="212"/>
      <c r="J179" s="365"/>
      <c r="L179" s="212"/>
      <c r="O179" s="212"/>
    </row>
    <row r="180" spans="1:15" ht="12.75">
      <c r="A180" s="253"/>
      <c r="B180" s="212"/>
      <c r="C180" s="212"/>
      <c r="D180" s="212"/>
      <c r="E180" s="212"/>
      <c r="F180" s="212"/>
      <c r="G180" s="212"/>
      <c r="H180" s="212"/>
      <c r="I180" s="212"/>
      <c r="J180" s="365"/>
      <c r="L180" s="212"/>
      <c r="O180" s="212"/>
    </row>
    <row r="181" spans="1:15" ht="12.75">
      <c r="A181" s="253"/>
      <c r="B181" s="212"/>
      <c r="C181" s="212"/>
      <c r="D181" s="212"/>
      <c r="E181" s="212"/>
      <c r="F181" s="212"/>
      <c r="G181" s="212"/>
      <c r="H181" s="212"/>
      <c r="I181" s="212"/>
      <c r="J181" s="365"/>
      <c r="L181" s="212"/>
      <c r="O181" s="212"/>
    </row>
    <row r="182" spans="1:15" ht="12.75">
      <c r="A182" s="253"/>
      <c r="B182" s="212"/>
      <c r="C182" s="212"/>
      <c r="D182" s="212"/>
      <c r="E182" s="212"/>
      <c r="F182" s="212"/>
      <c r="G182" s="212"/>
      <c r="H182" s="212"/>
      <c r="I182" s="212"/>
      <c r="J182" s="365"/>
      <c r="L182" s="212"/>
      <c r="O182" s="212"/>
    </row>
    <row r="183" spans="1:15" ht="12.75">
      <c r="A183" s="253"/>
      <c r="B183" s="212"/>
      <c r="C183" s="212"/>
      <c r="D183" s="212"/>
      <c r="E183" s="212"/>
      <c r="F183" s="212"/>
      <c r="G183" s="212"/>
      <c r="H183" s="212"/>
      <c r="I183" s="212"/>
      <c r="J183" s="365"/>
      <c r="L183" s="212"/>
      <c r="O183" s="212"/>
    </row>
    <row r="184" spans="1:15" ht="12.75">
      <c r="A184" s="253"/>
      <c r="B184" s="212"/>
      <c r="C184" s="212"/>
      <c r="D184" s="212"/>
      <c r="E184" s="212"/>
      <c r="F184" s="212"/>
      <c r="G184" s="212"/>
      <c r="H184" s="212"/>
      <c r="I184" s="212"/>
      <c r="J184" s="365"/>
      <c r="L184" s="212"/>
      <c r="O184" s="212"/>
    </row>
    <row r="185" spans="1:15" ht="12.75">
      <c r="A185" s="253"/>
      <c r="B185" s="212"/>
      <c r="C185" s="212"/>
      <c r="D185" s="212"/>
      <c r="E185" s="212"/>
      <c r="F185" s="212"/>
      <c r="G185" s="212"/>
      <c r="H185" s="212"/>
      <c r="I185" s="212"/>
      <c r="J185" s="365"/>
      <c r="L185" s="212"/>
      <c r="O185" s="212"/>
    </row>
    <row r="186" spans="1:15" ht="12.75">
      <c r="A186" s="253"/>
      <c r="B186" s="212"/>
      <c r="C186" s="212"/>
      <c r="D186" s="212"/>
      <c r="E186" s="212"/>
      <c r="F186" s="212"/>
      <c r="G186" s="212"/>
      <c r="H186" s="212"/>
      <c r="I186" s="212"/>
      <c r="J186" s="365"/>
      <c r="L186" s="212"/>
      <c r="O186" s="212"/>
    </row>
    <row r="187" spans="1:15" ht="12.75">
      <c r="A187" s="253"/>
      <c r="B187" s="212"/>
      <c r="C187" s="212"/>
      <c r="D187" s="212"/>
      <c r="E187" s="212"/>
      <c r="F187" s="212"/>
      <c r="G187" s="212"/>
      <c r="H187" s="212"/>
      <c r="I187" s="212"/>
      <c r="J187" s="365"/>
      <c r="L187" s="212"/>
      <c r="O187" s="212"/>
    </row>
    <row r="188" spans="1:15" ht="12.75">
      <c r="A188" s="253"/>
      <c r="B188" s="212"/>
      <c r="C188" s="212"/>
      <c r="D188" s="212"/>
      <c r="E188" s="212"/>
      <c r="F188" s="212"/>
      <c r="G188" s="212"/>
      <c r="H188" s="212"/>
      <c r="I188" s="212"/>
      <c r="J188" s="365"/>
      <c r="L188" s="212"/>
      <c r="O188" s="212"/>
    </row>
    <row r="189" spans="1:15" ht="12.75">
      <c r="A189" s="253"/>
      <c r="B189" s="212"/>
      <c r="C189" s="212"/>
      <c r="D189" s="212"/>
      <c r="E189" s="212"/>
      <c r="F189" s="212"/>
      <c r="G189" s="212"/>
      <c r="H189" s="212"/>
      <c r="I189" s="212"/>
      <c r="J189" s="365"/>
      <c r="L189" s="212"/>
      <c r="O189" s="212"/>
    </row>
    <row r="190" spans="1:15" ht="12.75">
      <c r="A190" s="253"/>
      <c r="B190" s="212"/>
      <c r="C190" s="212"/>
      <c r="D190" s="212"/>
      <c r="E190" s="212"/>
      <c r="F190" s="212"/>
      <c r="G190" s="212"/>
      <c r="H190" s="212"/>
      <c r="I190" s="212"/>
      <c r="J190" s="365"/>
      <c r="L190" s="212"/>
      <c r="O190" s="212"/>
    </row>
    <row r="191" spans="1:15" ht="12.75">
      <c r="A191" s="253"/>
      <c r="B191" s="212"/>
      <c r="C191" s="212"/>
      <c r="D191" s="212"/>
      <c r="E191" s="212"/>
      <c r="F191" s="212"/>
      <c r="G191" s="212"/>
      <c r="H191" s="212"/>
      <c r="I191" s="212"/>
      <c r="J191" s="365"/>
      <c r="L191" s="212"/>
      <c r="O191" s="212"/>
    </row>
    <row r="192" spans="1:15" ht="12.75">
      <c r="A192" s="253"/>
      <c r="B192" s="212"/>
      <c r="C192" s="212"/>
      <c r="D192" s="212"/>
      <c r="E192" s="212"/>
      <c r="F192" s="212"/>
      <c r="G192" s="212"/>
      <c r="H192" s="212"/>
      <c r="I192" s="212"/>
      <c r="J192" s="365"/>
      <c r="L192" s="212"/>
      <c r="O192" s="212"/>
    </row>
    <row r="193" spans="1:15" ht="12.75">
      <c r="A193" s="253"/>
      <c r="B193" s="212"/>
      <c r="C193" s="212"/>
      <c r="D193" s="212"/>
      <c r="E193" s="212"/>
      <c r="F193" s="212"/>
      <c r="G193" s="212"/>
      <c r="H193" s="212"/>
      <c r="I193" s="212"/>
      <c r="J193" s="365"/>
      <c r="L193" s="212"/>
      <c r="O193" s="212"/>
    </row>
    <row r="194" spans="1:15" ht="12.75">
      <c r="A194" s="253"/>
      <c r="B194" s="212"/>
      <c r="C194" s="212"/>
      <c r="D194" s="212"/>
      <c r="E194" s="212"/>
      <c r="F194" s="212"/>
      <c r="G194" s="212"/>
      <c r="H194" s="212"/>
      <c r="I194" s="212"/>
      <c r="J194" s="365"/>
      <c r="L194" s="212"/>
      <c r="O194" s="212"/>
    </row>
    <row r="195" spans="1:15" ht="12.75">
      <c r="A195" s="253"/>
      <c r="B195" s="212"/>
      <c r="C195" s="212"/>
      <c r="D195" s="212"/>
      <c r="E195" s="212"/>
      <c r="F195" s="212"/>
      <c r="G195" s="212"/>
      <c r="H195" s="212"/>
      <c r="I195" s="212"/>
      <c r="J195" s="365"/>
      <c r="L195" s="212"/>
      <c r="O195" s="212"/>
    </row>
    <row r="196" spans="1:15" ht="12.75">
      <c r="A196" s="253"/>
      <c r="B196" s="212"/>
      <c r="C196" s="212"/>
      <c r="D196" s="212"/>
      <c r="E196" s="212"/>
      <c r="F196" s="212"/>
      <c r="G196" s="212"/>
      <c r="H196" s="212"/>
      <c r="I196" s="212"/>
      <c r="J196" s="365"/>
      <c r="L196" s="212"/>
      <c r="O196" s="212"/>
    </row>
    <row r="197" spans="1:15" ht="12.75">
      <c r="A197" s="253"/>
      <c r="B197" s="212"/>
      <c r="C197" s="212"/>
      <c r="D197" s="212"/>
      <c r="E197" s="212"/>
      <c r="F197" s="212"/>
      <c r="G197" s="212"/>
      <c r="H197" s="212"/>
      <c r="I197" s="212"/>
      <c r="J197" s="365"/>
      <c r="L197" s="212"/>
      <c r="O197" s="212"/>
    </row>
    <row r="198" spans="1:15" ht="12.75">
      <c r="A198" s="253"/>
      <c r="B198" s="212"/>
      <c r="C198" s="212"/>
      <c r="D198" s="212"/>
      <c r="E198" s="212"/>
      <c r="F198" s="212"/>
      <c r="G198" s="212"/>
      <c r="H198" s="212"/>
      <c r="I198" s="212"/>
      <c r="J198" s="365"/>
      <c r="L198" s="212"/>
      <c r="O198" s="212"/>
    </row>
    <row r="199" spans="1:15" ht="12.75">
      <c r="A199" s="253"/>
      <c r="B199" s="212"/>
      <c r="C199" s="212"/>
      <c r="D199" s="212"/>
      <c r="E199" s="212"/>
      <c r="F199" s="212"/>
      <c r="G199" s="212"/>
      <c r="H199" s="212"/>
      <c r="I199" s="212"/>
      <c r="J199" s="365"/>
      <c r="L199" s="212"/>
      <c r="O199" s="212"/>
    </row>
    <row r="200" spans="1:15" ht="12.75">
      <c r="A200" s="253"/>
      <c r="B200" s="212"/>
      <c r="C200" s="212"/>
      <c r="D200" s="212"/>
      <c r="E200" s="212"/>
      <c r="F200" s="212"/>
      <c r="G200" s="212"/>
      <c r="H200" s="212"/>
      <c r="I200" s="212"/>
      <c r="J200" s="365"/>
      <c r="L200" s="212"/>
      <c r="O200" s="212"/>
    </row>
    <row r="201" spans="1:15" ht="12.75">
      <c r="A201" s="253"/>
      <c r="B201" s="212"/>
      <c r="C201" s="212"/>
      <c r="D201" s="212"/>
      <c r="E201" s="212"/>
      <c r="F201" s="212"/>
      <c r="G201" s="212"/>
      <c r="H201" s="212"/>
      <c r="I201" s="212"/>
      <c r="J201" s="365"/>
      <c r="L201" s="212"/>
      <c r="O201" s="212"/>
    </row>
    <row r="202" spans="1:15" ht="12.75">
      <c r="A202" s="253"/>
      <c r="B202" s="212"/>
      <c r="C202" s="212"/>
      <c r="D202" s="212"/>
      <c r="E202" s="212"/>
      <c r="F202" s="212"/>
      <c r="G202" s="212"/>
      <c r="H202" s="212"/>
      <c r="I202" s="212"/>
      <c r="J202" s="365"/>
      <c r="L202" s="212"/>
      <c r="O202" s="212"/>
    </row>
    <row r="203" spans="1:15" ht="12.75">
      <c r="A203" s="253"/>
      <c r="B203" s="212"/>
      <c r="C203" s="212"/>
      <c r="D203" s="212"/>
      <c r="E203" s="212"/>
      <c r="F203" s="212"/>
      <c r="G203" s="212"/>
      <c r="H203" s="212"/>
      <c r="I203" s="212"/>
      <c r="J203" s="365"/>
      <c r="L203" s="212"/>
      <c r="O203" s="212"/>
    </row>
    <row r="204" spans="1:15" ht="12.75">
      <c r="A204" s="253"/>
      <c r="B204" s="212"/>
      <c r="C204" s="212"/>
      <c r="D204" s="212"/>
      <c r="E204" s="212"/>
      <c r="F204" s="212"/>
      <c r="G204" s="212"/>
      <c r="H204" s="212"/>
      <c r="I204" s="212"/>
      <c r="J204" s="365"/>
      <c r="L204" s="212"/>
      <c r="O204" s="212"/>
    </row>
    <row r="205" spans="1:15" ht="12.75">
      <c r="A205" s="253"/>
      <c r="B205" s="212"/>
      <c r="C205" s="212"/>
      <c r="D205" s="212"/>
      <c r="E205" s="212"/>
      <c r="F205" s="212"/>
      <c r="G205" s="212"/>
      <c r="H205" s="212"/>
      <c r="I205" s="212"/>
      <c r="J205" s="365"/>
      <c r="L205" s="212"/>
      <c r="O205" s="212"/>
    </row>
    <row r="206" spans="1:15" ht="12.75">
      <c r="A206" s="253"/>
      <c r="B206" s="212"/>
      <c r="C206" s="212"/>
      <c r="D206" s="212"/>
      <c r="E206" s="212"/>
      <c r="F206" s="212"/>
      <c r="G206" s="212"/>
      <c r="H206" s="212"/>
      <c r="I206" s="212"/>
      <c r="J206" s="365"/>
      <c r="L206" s="212"/>
      <c r="O206" s="212"/>
    </row>
  </sheetData>
  <mergeCells count="7">
    <mergeCell ref="F1:F2"/>
    <mergeCell ref="G1:I2"/>
    <mergeCell ref="C4:C5"/>
    <mergeCell ref="D4:D5"/>
    <mergeCell ref="E4:E5"/>
    <mergeCell ref="F4:G4"/>
    <mergeCell ref="H4:I4"/>
  </mergeCells>
  <printOptions/>
  <pageMargins left="0.7874015748031497" right="0.1968503937007874" top="0.7874015748031497" bottom="0.7874015748031497" header="0.31496062992125984" footer="0.31496062992125984"/>
  <pageSetup horizontalDpi="300" verticalDpi="300" orientation="landscape" paperSize="9" r:id="rId1"/>
  <headerFooter alignWithMargins="0">
    <oddFooter>&amp;C&amp;"Arial,Obyčejné"Strana &amp;P</oddFooter>
  </headerFooter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822"/>
  <sheetViews>
    <sheetView workbookViewId="0" topLeftCell="A3">
      <selection activeCell="E17" sqref="E17:E41"/>
    </sheetView>
  </sheetViews>
  <sheetFormatPr defaultColWidth="9.00390625" defaultRowHeight="12.75"/>
  <cols>
    <col min="2" max="2" width="55.625" style="0" customWidth="1"/>
    <col min="5" max="5" width="12.75390625" style="0" customWidth="1"/>
    <col min="6" max="6" width="13.875" style="0" customWidth="1"/>
  </cols>
  <sheetData>
    <row r="1" spans="1:14" ht="17.25" customHeight="1" thickBot="1">
      <c r="A1" s="371"/>
      <c r="B1" s="371"/>
      <c r="C1" s="371"/>
      <c r="D1" s="371"/>
      <c r="E1" s="371"/>
      <c r="F1" s="371"/>
      <c r="G1" s="371"/>
      <c r="H1" s="371"/>
      <c r="I1" s="372"/>
      <c r="J1" s="373"/>
      <c r="K1" s="373"/>
      <c r="L1" s="371"/>
      <c r="M1" s="371"/>
      <c r="N1" s="371"/>
    </row>
    <row r="2" spans="1:7" ht="26.25">
      <c r="A2" s="574" t="s">
        <v>723</v>
      </c>
      <c r="B2" s="575"/>
      <c r="C2" s="575"/>
      <c r="D2" s="575"/>
      <c r="E2" s="575"/>
      <c r="F2" s="576"/>
      <c r="G2" s="372"/>
    </row>
    <row r="3" spans="1:6" ht="13.5" thickBot="1">
      <c r="A3" s="374" t="s">
        <v>724</v>
      </c>
      <c r="B3" s="375" t="s">
        <v>725</v>
      </c>
      <c r="C3" s="376"/>
      <c r="D3" s="376"/>
      <c r="E3" s="376"/>
      <c r="F3" s="377"/>
    </row>
    <row r="4" spans="1:6" ht="53.25" customHeight="1" thickTop="1">
      <c r="A4" s="378" t="s">
        <v>726</v>
      </c>
      <c r="B4" s="379" t="s">
        <v>727</v>
      </c>
      <c r="C4" s="380"/>
      <c r="D4" s="380"/>
      <c r="E4" s="381"/>
      <c r="F4" s="382"/>
    </row>
    <row r="5" spans="1:6" ht="5.25" customHeight="1">
      <c r="A5" s="383"/>
      <c r="B5" s="384"/>
      <c r="C5" s="385"/>
      <c r="D5" s="386"/>
      <c r="E5" s="386"/>
      <c r="F5" s="387"/>
    </row>
    <row r="6" spans="1:6" ht="12.75">
      <c r="A6" s="388" t="s">
        <v>563</v>
      </c>
      <c r="B6" s="389">
        <v>43025</v>
      </c>
      <c r="C6" s="390"/>
      <c r="D6" s="391"/>
      <c r="E6" s="392"/>
      <c r="F6" s="393"/>
    </row>
    <row r="7" spans="1:10" ht="13.5" thickBot="1">
      <c r="A7" s="394" t="s">
        <v>728</v>
      </c>
      <c r="B7" s="395"/>
      <c r="C7" s="395"/>
      <c r="D7" s="395"/>
      <c r="E7" s="395"/>
      <c r="F7" s="396"/>
      <c r="G7" s="397"/>
      <c r="H7" s="397"/>
      <c r="I7" s="397"/>
      <c r="J7" s="397"/>
    </row>
    <row r="8" spans="1:10" ht="28.5" customHeight="1">
      <c r="A8" s="577" t="s">
        <v>729</v>
      </c>
      <c r="B8" s="577"/>
      <c r="C8" s="577"/>
      <c r="D8" s="577"/>
      <c r="E8" s="577"/>
      <c r="F8" s="577"/>
      <c r="G8" s="397"/>
      <c r="H8" s="397"/>
      <c r="I8" s="397"/>
      <c r="J8" s="397"/>
    </row>
    <row r="9" spans="1:10" ht="30" customHeight="1">
      <c r="A9" s="577" t="s">
        <v>730</v>
      </c>
      <c r="B9" s="577"/>
      <c r="C9" s="577"/>
      <c r="D9" s="577"/>
      <c r="E9" s="577"/>
      <c r="F9" s="577"/>
      <c r="G9" s="397"/>
      <c r="H9" s="397"/>
      <c r="I9" s="397"/>
      <c r="J9" s="397"/>
    </row>
    <row r="10" spans="1:10" ht="26.25" customHeight="1">
      <c r="A10" s="577" t="s">
        <v>731</v>
      </c>
      <c r="B10" s="577"/>
      <c r="C10" s="577"/>
      <c r="D10" s="577"/>
      <c r="E10" s="577"/>
      <c r="F10" s="577"/>
      <c r="G10" s="397"/>
      <c r="H10" s="397"/>
      <c r="I10" s="397"/>
      <c r="J10" s="397"/>
    </row>
    <row r="11" spans="1:10" ht="29.25" customHeight="1">
      <c r="A11" s="577" t="s">
        <v>732</v>
      </c>
      <c r="B11" s="577"/>
      <c r="C11" s="577"/>
      <c r="D11" s="577"/>
      <c r="E11" s="577"/>
      <c r="F11" s="577"/>
      <c r="G11" s="397"/>
      <c r="H11" s="397"/>
      <c r="I11" s="397"/>
      <c r="J11" s="397"/>
    </row>
    <row r="12" spans="1:10" ht="15" customHeight="1">
      <c r="A12" s="577" t="s">
        <v>733</v>
      </c>
      <c r="B12" s="577"/>
      <c r="C12" s="577"/>
      <c r="D12" s="577"/>
      <c r="E12" s="577"/>
      <c r="F12" s="577"/>
      <c r="G12" s="397"/>
      <c r="H12" s="397"/>
      <c r="I12" s="397"/>
      <c r="J12" s="397"/>
    </row>
    <row r="13" spans="1:10" ht="15.75">
      <c r="A13" s="398"/>
      <c r="B13" s="398"/>
      <c r="C13" s="398"/>
      <c r="D13" s="399"/>
      <c r="E13" s="399"/>
      <c r="F13" s="400"/>
      <c r="G13" s="401"/>
      <c r="I13" s="397"/>
      <c r="J13" s="397"/>
    </row>
    <row r="14" spans="1:10" ht="33.75">
      <c r="A14" s="402" t="s">
        <v>734</v>
      </c>
      <c r="B14" s="403" t="s">
        <v>735</v>
      </c>
      <c r="C14" s="403" t="s">
        <v>736</v>
      </c>
      <c r="D14" s="403" t="s">
        <v>737</v>
      </c>
      <c r="E14" s="403" t="s">
        <v>738</v>
      </c>
      <c r="F14" s="404" t="s">
        <v>739</v>
      </c>
      <c r="G14" s="397"/>
      <c r="H14" s="397"/>
      <c r="I14" s="397"/>
      <c r="J14" s="397"/>
    </row>
    <row r="15" spans="1:10" ht="12.75">
      <c r="A15" s="35"/>
      <c r="B15" s="35"/>
      <c r="C15" s="35"/>
      <c r="D15" s="35"/>
      <c r="E15" s="35"/>
      <c r="F15" s="35"/>
      <c r="G15" s="397"/>
      <c r="H15" s="397"/>
      <c r="I15" s="397"/>
      <c r="J15" s="397"/>
    </row>
    <row r="16" spans="1:14" ht="15">
      <c r="A16" s="405">
        <v>1</v>
      </c>
      <c r="B16" s="406" t="s">
        <v>740</v>
      </c>
      <c r="C16" s="407"/>
      <c r="D16" s="407"/>
      <c r="E16" s="408"/>
      <c r="F16" s="409"/>
      <c r="G16" s="397"/>
      <c r="H16" s="397"/>
      <c r="I16" s="397"/>
      <c r="J16" s="397"/>
      <c r="K16" s="410"/>
      <c r="L16" s="410"/>
      <c r="M16" s="410"/>
      <c r="N16" s="410"/>
    </row>
    <row r="17" spans="1:14" ht="25.5">
      <c r="A17" s="411" t="s">
        <v>741</v>
      </c>
      <c r="B17" s="412" t="s">
        <v>742</v>
      </c>
      <c r="C17" s="413" t="s">
        <v>210</v>
      </c>
      <c r="D17" s="413">
        <v>8</v>
      </c>
      <c r="E17" s="414"/>
      <c r="F17" s="415">
        <f>D17*E17</f>
        <v>0</v>
      </c>
      <c r="G17" s="397"/>
      <c r="H17" s="397"/>
      <c r="I17" s="397"/>
      <c r="J17" s="397"/>
      <c r="K17" s="410"/>
      <c r="L17" s="410"/>
      <c r="M17" s="410"/>
      <c r="N17" s="410"/>
    </row>
    <row r="18" spans="1:14" ht="25.5">
      <c r="A18" s="411" t="s">
        <v>743</v>
      </c>
      <c r="B18" s="412" t="s">
        <v>744</v>
      </c>
      <c r="C18" s="413" t="s">
        <v>210</v>
      </c>
      <c r="D18" s="413">
        <v>15</v>
      </c>
      <c r="E18" s="414"/>
      <c r="F18" s="415">
        <f>D18*E18</f>
        <v>0</v>
      </c>
      <c r="G18" s="397"/>
      <c r="H18" s="397"/>
      <c r="I18" s="397"/>
      <c r="J18" s="397"/>
      <c r="K18" s="410"/>
      <c r="L18" s="410"/>
      <c r="M18" s="410"/>
      <c r="N18" s="410"/>
    </row>
    <row r="19" spans="1:14" ht="15">
      <c r="A19" s="416">
        <v>2</v>
      </c>
      <c r="B19" s="417" t="s">
        <v>745</v>
      </c>
      <c r="C19" s="418"/>
      <c r="D19" s="418"/>
      <c r="E19" s="419"/>
      <c r="F19" s="420"/>
      <c r="G19" s="397"/>
      <c r="H19" s="397"/>
      <c r="I19" s="397"/>
      <c r="J19" s="397"/>
      <c r="K19" s="410"/>
      <c r="L19" s="410"/>
      <c r="M19" s="410"/>
      <c r="N19" s="410"/>
    </row>
    <row r="20" spans="1:14" ht="63.75">
      <c r="A20" s="411" t="s">
        <v>746</v>
      </c>
      <c r="B20" s="412" t="s">
        <v>747</v>
      </c>
      <c r="C20" s="413" t="s">
        <v>299</v>
      </c>
      <c r="D20" s="413">
        <v>1</v>
      </c>
      <c r="E20" s="414"/>
      <c r="F20" s="415">
        <f aca="true" t="shared" si="0" ref="F20:F41">D20*E20</f>
        <v>0</v>
      </c>
      <c r="G20" s="397"/>
      <c r="H20" s="397"/>
      <c r="I20" s="397"/>
      <c r="J20" s="397"/>
      <c r="K20" s="410"/>
      <c r="L20" s="410"/>
      <c r="M20" s="410"/>
      <c r="N20" s="410"/>
    </row>
    <row r="21" spans="1:14" ht="38.25">
      <c r="A21" s="411" t="s">
        <v>748</v>
      </c>
      <c r="B21" s="412" t="s">
        <v>749</v>
      </c>
      <c r="C21" s="413" t="s">
        <v>750</v>
      </c>
      <c r="D21" s="413">
        <v>1</v>
      </c>
      <c r="E21" s="414"/>
      <c r="F21" s="415">
        <f t="shared" si="0"/>
        <v>0</v>
      </c>
      <c r="G21" s="397"/>
      <c r="H21" s="397"/>
      <c r="I21" s="397"/>
      <c r="J21" s="397"/>
      <c r="K21" s="410"/>
      <c r="L21" s="410"/>
      <c r="M21" s="410"/>
      <c r="N21" s="410"/>
    </row>
    <row r="22" spans="1:14" ht="51">
      <c r="A22" s="411" t="s">
        <v>751</v>
      </c>
      <c r="B22" s="412" t="s">
        <v>752</v>
      </c>
      <c r="C22" s="413" t="s">
        <v>210</v>
      </c>
      <c r="D22" s="413">
        <v>8</v>
      </c>
      <c r="E22" s="414"/>
      <c r="F22" s="415">
        <f t="shared" si="0"/>
        <v>0</v>
      </c>
      <c r="G22" s="397"/>
      <c r="H22" s="397"/>
      <c r="I22" s="397"/>
      <c r="J22" s="397"/>
      <c r="K22" s="410"/>
      <c r="L22" s="410"/>
      <c r="M22" s="410"/>
      <c r="N22" s="410"/>
    </row>
    <row r="23" spans="1:14" ht="51">
      <c r="A23" s="411" t="s">
        <v>753</v>
      </c>
      <c r="B23" s="412" t="s">
        <v>754</v>
      </c>
      <c r="C23" s="413" t="s">
        <v>210</v>
      </c>
      <c r="D23" s="413">
        <v>22</v>
      </c>
      <c r="E23" s="414"/>
      <c r="F23" s="415">
        <f t="shared" si="0"/>
        <v>0</v>
      </c>
      <c r="G23" s="397"/>
      <c r="H23" s="397"/>
      <c r="I23" s="397"/>
      <c r="J23" s="397"/>
      <c r="K23" s="410"/>
      <c r="L23" s="410"/>
      <c r="M23" s="410"/>
      <c r="N23" s="410"/>
    </row>
    <row r="24" spans="1:14" ht="38.25">
      <c r="A24" s="411" t="s">
        <v>755</v>
      </c>
      <c r="B24" s="412" t="s">
        <v>756</v>
      </c>
      <c r="C24" s="413" t="s">
        <v>210</v>
      </c>
      <c r="D24" s="413">
        <v>26</v>
      </c>
      <c r="E24" s="414"/>
      <c r="F24" s="415">
        <f t="shared" si="0"/>
        <v>0</v>
      </c>
      <c r="G24" s="397"/>
      <c r="H24" s="397"/>
      <c r="I24" s="397"/>
      <c r="J24" s="397"/>
      <c r="K24" s="410"/>
      <c r="L24" s="410"/>
      <c r="M24" s="410"/>
      <c r="N24" s="410"/>
    </row>
    <row r="25" spans="1:14" ht="25.5">
      <c r="A25" s="411" t="s">
        <v>757</v>
      </c>
      <c r="B25" s="412" t="s">
        <v>758</v>
      </c>
      <c r="C25" s="413" t="s">
        <v>210</v>
      </c>
      <c r="D25" s="413">
        <v>6</v>
      </c>
      <c r="E25" s="414"/>
      <c r="F25" s="415">
        <f t="shared" si="0"/>
        <v>0</v>
      </c>
      <c r="G25" s="397"/>
      <c r="H25" s="397"/>
      <c r="I25" s="397"/>
      <c r="J25" s="397"/>
      <c r="K25" s="410"/>
      <c r="L25" s="410"/>
      <c r="M25" s="410"/>
      <c r="N25" s="410"/>
    </row>
    <row r="26" spans="1:14" ht="25.5">
      <c r="A26" s="411" t="s">
        <v>759</v>
      </c>
      <c r="B26" s="412" t="s">
        <v>760</v>
      </c>
      <c r="C26" s="413" t="s">
        <v>210</v>
      </c>
      <c r="D26" s="413">
        <v>2</v>
      </c>
      <c r="E26" s="414"/>
      <c r="F26" s="415">
        <f t="shared" si="0"/>
        <v>0</v>
      </c>
      <c r="G26" s="397"/>
      <c r="H26" s="397"/>
      <c r="I26" s="397"/>
      <c r="J26" s="397"/>
      <c r="K26" s="410"/>
      <c r="L26" s="410"/>
      <c r="M26" s="410"/>
      <c r="N26" s="410"/>
    </row>
    <row r="27" spans="1:14" ht="25.5">
      <c r="A27" s="411" t="s">
        <v>761</v>
      </c>
      <c r="B27" s="412" t="s">
        <v>762</v>
      </c>
      <c r="C27" s="413" t="s">
        <v>210</v>
      </c>
      <c r="D27" s="413">
        <v>4</v>
      </c>
      <c r="E27" s="414"/>
      <c r="F27" s="415">
        <f t="shared" si="0"/>
        <v>0</v>
      </c>
      <c r="G27" s="397"/>
      <c r="H27" s="397"/>
      <c r="I27" s="397"/>
      <c r="J27" s="397"/>
      <c r="K27" s="410"/>
      <c r="L27" s="410"/>
      <c r="M27" s="410"/>
      <c r="N27" s="410"/>
    </row>
    <row r="28" spans="1:14" ht="12.75">
      <c r="A28" s="411" t="s">
        <v>763</v>
      </c>
      <c r="B28" s="412" t="s">
        <v>764</v>
      </c>
      <c r="C28" s="413" t="s">
        <v>750</v>
      </c>
      <c r="D28" s="413">
        <v>1</v>
      </c>
      <c r="E28" s="414"/>
      <c r="F28" s="415">
        <f t="shared" si="0"/>
        <v>0</v>
      </c>
      <c r="G28" s="397"/>
      <c r="H28" s="397"/>
      <c r="I28" s="397"/>
      <c r="J28" s="397"/>
      <c r="K28" s="410"/>
      <c r="L28" s="410"/>
      <c r="M28" s="410"/>
      <c r="N28" s="410"/>
    </row>
    <row r="29" spans="1:14" ht="12.75">
      <c r="A29" s="411" t="s">
        <v>765</v>
      </c>
      <c r="B29" s="412" t="s">
        <v>766</v>
      </c>
      <c r="C29" s="413" t="s">
        <v>750</v>
      </c>
      <c r="D29" s="413">
        <v>1</v>
      </c>
      <c r="E29" s="414"/>
      <c r="F29" s="415">
        <f t="shared" si="0"/>
        <v>0</v>
      </c>
      <c r="G29" s="397"/>
      <c r="H29" s="397"/>
      <c r="I29" s="397"/>
      <c r="J29" s="397"/>
      <c r="K29" s="410"/>
      <c r="L29" s="410"/>
      <c r="M29" s="410"/>
      <c r="N29" s="410"/>
    </row>
    <row r="30" spans="1:14" ht="25.5">
      <c r="A30" s="411" t="s">
        <v>767</v>
      </c>
      <c r="B30" s="412" t="s">
        <v>768</v>
      </c>
      <c r="C30" s="413" t="s">
        <v>750</v>
      </c>
      <c r="D30" s="413">
        <v>4</v>
      </c>
      <c r="E30" s="414"/>
      <c r="F30" s="415">
        <f t="shared" si="0"/>
        <v>0</v>
      </c>
      <c r="G30" s="397"/>
      <c r="H30" s="397"/>
      <c r="I30" s="397"/>
      <c r="J30" s="397"/>
      <c r="K30" s="410"/>
      <c r="L30" s="410"/>
      <c r="M30" s="410"/>
      <c r="N30" s="410"/>
    </row>
    <row r="31" spans="1:14" ht="12.75">
      <c r="A31" s="411" t="s">
        <v>769</v>
      </c>
      <c r="B31" s="412" t="s">
        <v>770</v>
      </c>
      <c r="C31" s="413" t="s">
        <v>750</v>
      </c>
      <c r="D31" s="413">
        <v>2</v>
      </c>
      <c r="E31" s="414"/>
      <c r="F31" s="415">
        <f t="shared" si="0"/>
        <v>0</v>
      </c>
      <c r="G31" s="397"/>
      <c r="H31" s="397"/>
      <c r="I31" s="397"/>
      <c r="J31" s="397"/>
      <c r="K31" s="410"/>
      <c r="L31" s="410"/>
      <c r="M31" s="410"/>
      <c r="N31" s="410"/>
    </row>
    <row r="32" spans="1:14" ht="38.25">
      <c r="A32" s="411" t="s">
        <v>771</v>
      </c>
      <c r="B32" s="412" t="s">
        <v>772</v>
      </c>
      <c r="C32" s="413" t="s">
        <v>750</v>
      </c>
      <c r="D32" s="413">
        <v>1</v>
      </c>
      <c r="E32" s="414"/>
      <c r="F32" s="415">
        <f t="shared" si="0"/>
        <v>0</v>
      </c>
      <c r="G32" s="397"/>
      <c r="H32" s="397"/>
      <c r="I32" s="397"/>
      <c r="J32" s="397"/>
      <c r="K32" s="410"/>
      <c r="L32" s="410"/>
      <c r="M32" s="410"/>
      <c r="N32" s="410"/>
    </row>
    <row r="33" spans="1:14" ht="12.75">
      <c r="A33" s="411" t="s">
        <v>773</v>
      </c>
      <c r="B33" s="412" t="s">
        <v>774</v>
      </c>
      <c r="C33" s="413" t="s">
        <v>299</v>
      </c>
      <c r="D33" s="413">
        <v>3</v>
      </c>
      <c r="E33" s="414"/>
      <c r="F33" s="415">
        <f t="shared" si="0"/>
        <v>0</v>
      </c>
      <c r="G33" s="397"/>
      <c r="H33" s="397"/>
      <c r="I33" s="397"/>
      <c r="J33" s="397"/>
      <c r="K33" s="410"/>
      <c r="L33" s="410"/>
      <c r="M33" s="410"/>
      <c r="N33" s="410"/>
    </row>
    <row r="34" spans="1:14" ht="25.5">
      <c r="A34" s="411" t="s">
        <v>775</v>
      </c>
      <c r="B34" s="412" t="s">
        <v>776</v>
      </c>
      <c r="C34" s="413" t="s">
        <v>299</v>
      </c>
      <c r="D34" s="413">
        <v>1</v>
      </c>
      <c r="E34" s="414"/>
      <c r="F34" s="415">
        <f t="shared" si="0"/>
        <v>0</v>
      </c>
      <c r="G34" s="397"/>
      <c r="H34" s="397"/>
      <c r="I34" s="397"/>
      <c r="J34" s="397"/>
      <c r="K34" s="410"/>
      <c r="L34" s="410"/>
      <c r="M34" s="410"/>
      <c r="N34" s="410"/>
    </row>
    <row r="35" spans="1:14" ht="15">
      <c r="A35" s="416">
        <v>3</v>
      </c>
      <c r="B35" s="417" t="s">
        <v>777</v>
      </c>
      <c r="C35" s="418"/>
      <c r="D35" s="418"/>
      <c r="E35" s="419"/>
      <c r="F35" s="420"/>
      <c r="G35" s="397"/>
      <c r="H35" s="397"/>
      <c r="I35" s="397"/>
      <c r="J35" s="397"/>
      <c r="K35" s="410"/>
      <c r="L35" s="410"/>
      <c r="M35" s="410"/>
      <c r="N35" s="410"/>
    </row>
    <row r="36" spans="1:14" ht="12.75">
      <c r="A36" s="411" t="s">
        <v>778</v>
      </c>
      <c r="B36" s="412" t="s">
        <v>779</v>
      </c>
      <c r="C36" s="413" t="s">
        <v>299</v>
      </c>
      <c r="D36" s="413">
        <v>1</v>
      </c>
      <c r="E36" s="414"/>
      <c r="F36" s="415">
        <f t="shared" si="0"/>
        <v>0</v>
      </c>
      <c r="G36" s="397"/>
      <c r="H36" s="397"/>
      <c r="I36" s="397"/>
      <c r="J36" s="397"/>
      <c r="K36" s="410"/>
      <c r="L36" s="410"/>
      <c r="M36" s="410"/>
      <c r="N36" s="410"/>
    </row>
    <row r="37" spans="1:14" ht="12.75">
      <c r="A37" s="411" t="s">
        <v>780</v>
      </c>
      <c r="B37" s="412" t="s">
        <v>781</v>
      </c>
      <c r="C37" s="413" t="s">
        <v>299</v>
      </c>
      <c r="D37" s="413">
        <v>1</v>
      </c>
      <c r="E37" s="414"/>
      <c r="F37" s="415">
        <f t="shared" si="0"/>
        <v>0</v>
      </c>
      <c r="G37" s="397"/>
      <c r="H37" s="397"/>
      <c r="I37" s="397"/>
      <c r="J37" s="397"/>
      <c r="K37" s="410"/>
      <c r="L37" s="410"/>
      <c r="M37" s="410"/>
      <c r="N37" s="410"/>
    </row>
    <row r="38" spans="1:14" ht="12.75">
      <c r="A38" s="411" t="s">
        <v>782</v>
      </c>
      <c r="B38" s="412" t="s">
        <v>783</v>
      </c>
      <c r="C38" s="413" t="s">
        <v>299</v>
      </c>
      <c r="D38" s="413">
        <v>1</v>
      </c>
      <c r="E38" s="414"/>
      <c r="F38" s="415">
        <f t="shared" si="0"/>
        <v>0</v>
      </c>
      <c r="G38" s="397"/>
      <c r="H38" s="397"/>
      <c r="I38" s="397"/>
      <c r="J38" s="397"/>
      <c r="K38" s="410"/>
      <c r="L38" s="410"/>
      <c r="M38" s="410"/>
      <c r="N38" s="410"/>
    </row>
    <row r="39" spans="1:14" ht="12.75">
      <c r="A39" s="411" t="s">
        <v>784</v>
      </c>
      <c r="B39" s="412" t="s">
        <v>785</v>
      </c>
      <c r="C39" s="413" t="s">
        <v>299</v>
      </c>
      <c r="D39" s="413">
        <v>1</v>
      </c>
      <c r="E39" s="414"/>
      <c r="F39" s="415">
        <f t="shared" si="0"/>
        <v>0</v>
      </c>
      <c r="G39" s="397"/>
      <c r="H39" s="397"/>
      <c r="I39" s="397"/>
      <c r="J39" s="397"/>
      <c r="K39" s="410"/>
      <c r="L39" s="410"/>
      <c r="M39" s="410"/>
      <c r="N39" s="410"/>
    </row>
    <row r="40" spans="1:14" ht="12.75">
      <c r="A40" s="411" t="s">
        <v>786</v>
      </c>
      <c r="B40" s="412" t="s">
        <v>787</v>
      </c>
      <c r="C40" s="413" t="s">
        <v>299</v>
      </c>
      <c r="D40" s="413">
        <v>1</v>
      </c>
      <c r="E40" s="414"/>
      <c r="F40" s="415">
        <f t="shared" si="0"/>
        <v>0</v>
      </c>
      <c r="G40" s="397"/>
      <c r="H40" s="397"/>
      <c r="I40" s="397"/>
      <c r="J40" s="397"/>
      <c r="K40" s="410"/>
      <c r="L40" s="410"/>
      <c r="M40" s="410"/>
      <c r="N40" s="410"/>
    </row>
    <row r="41" spans="1:14" ht="25.5">
      <c r="A41" s="411" t="s">
        <v>788</v>
      </c>
      <c r="B41" s="412" t="s">
        <v>789</v>
      </c>
      <c r="C41" s="413" t="s">
        <v>750</v>
      </c>
      <c r="D41" s="413">
        <v>1</v>
      </c>
      <c r="E41" s="414"/>
      <c r="F41" s="415">
        <f t="shared" si="0"/>
        <v>0</v>
      </c>
      <c r="G41" s="397"/>
      <c r="H41" s="397"/>
      <c r="I41" s="397"/>
      <c r="J41" s="397"/>
      <c r="K41" s="410"/>
      <c r="L41" s="410"/>
      <c r="M41" s="410"/>
      <c r="N41" s="410"/>
    </row>
    <row r="42" spans="1:14" ht="12.75">
      <c r="A42" s="421"/>
      <c r="B42" s="422"/>
      <c r="C42" s="423"/>
      <c r="D42" s="423"/>
      <c r="E42" s="424"/>
      <c r="F42" s="425"/>
      <c r="G42" s="397"/>
      <c r="H42" s="397"/>
      <c r="I42" s="397"/>
      <c r="J42" s="397"/>
      <c r="K42" s="410"/>
      <c r="L42" s="410"/>
      <c r="M42" s="410"/>
      <c r="N42" s="410"/>
    </row>
    <row r="43" spans="1:10" ht="16.5" customHeight="1">
      <c r="A43" s="572" t="s">
        <v>790</v>
      </c>
      <c r="B43" s="573"/>
      <c r="C43" s="573"/>
      <c r="D43" s="426"/>
      <c r="E43" s="426"/>
      <c r="F43" s="427">
        <f>SUM(F15:F42)</f>
        <v>0</v>
      </c>
      <c r="G43" s="397"/>
      <c r="H43" s="397"/>
      <c r="I43" s="397"/>
      <c r="J43" s="397"/>
    </row>
    <row r="44" spans="1:10" ht="12.75">
      <c r="A44" s="428"/>
      <c r="B44" s="429"/>
      <c r="C44" s="430"/>
      <c r="D44" s="430"/>
      <c r="E44" s="431"/>
      <c r="F44" s="431"/>
      <c r="G44" s="397"/>
      <c r="H44" s="397"/>
      <c r="I44" s="397"/>
      <c r="J44" s="397"/>
    </row>
    <row r="45" spans="1:10" ht="12.75">
      <c r="A45" s="428"/>
      <c r="B45" s="429"/>
      <c r="C45" s="430"/>
      <c r="D45" s="430"/>
      <c r="E45" s="431"/>
      <c r="F45" s="431"/>
      <c r="G45" s="397"/>
      <c r="H45" s="397"/>
      <c r="I45" s="397"/>
      <c r="J45" s="397"/>
    </row>
    <row r="46" spans="1:10" ht="12.75">
      <c r="A46" s="428"/>
      <c r="B46" s="429"/>
      <c r="C46" s="430"/>
      <c r="D46" s="430"/>
      <c r="E46" s="431"/>
      <c r="F46" s="431"/>
      <c r="G46" s="397"/>
      <c r="H46" s="397"/>
      <c r="I46" s="397"/>
      <c r="J46" s="397"/>
    </row>
    <row r="47" spans="1:10" ht="12.75">
      <c r="A47" s="428"/>
      <c r="B47" s="429"/>
      <c r="C47" s="430"/>
      <c r="D47" s="430"/>
      <c r="E47" s="431"/>
      <c r="F47" s="431"/>
      <c r="G47" s="397"/>
      <c r="H47" s="397"/>
      <c r="I47" s="397"/>
      <c r="J47" s="397"/>
    </row>
    <row r="48" spans="1:10" ht="12.75">
      <c r="A48" s="428"/>
      <c r="B48" s="429"/>
      <c r="C48" s="430"/>
      <c r="D48" s="430"/>
      <c r="E48" s="431"/>
      <c r="F48" s="431"/>
      <c r="G48" s="397"/>
      <c r="H48" s="397"/>
      <c r="I48" s="397"/>
      <c r="J48" s="397"/>
    </row>
    <row r="49" spans="1:10" ht="12.75">
      <c r="A49" s="428"/>
      <c r="B49" s="429"/>
      <c r="C49" s="430"/>
      <c r="D49" s="430"/>
      <c r="E49" s="431"/>
      <c r="F49" s="431"/>
      <c r="G49" s="397"/>
      <c r="H49" s="397"/>
      <c r="I49" s="397"/>
      <c r="J49" s="397"/>
    </row>
    <row r="50" spans="1:10" ht="12.75">
      <c r="A50" s="428"/>
      <c r="B50" s="429"/>
      <c r="C50" s="430"/>
      <c r="D50" s="430"/>
      <c r="E50" s="431"/>
      <c r="F50" s="431"/>
      <c r="G50" s="397"/>
      <c r="H50" s="397"/>
      <c r="I50" s="397"/>
      <c r="J50" s="397"/>
    </row>
    <row r="51" spans="1:10" ht="12.75">
      <c r="A51" s="428"/>
      <c r="B51" s="429"/>
      <c r="C51" s="430"/>
      <c r="D51" s="430"/>
      <c r="E51" s="431"/>
      <c r="F51" s="431"/>
      <c r="G51" s="397"/>
      <c r="H51" s="397"/>
      <c r="I51" s="397"/>
      <c r="J51" s="397"/>
    </row>
    <row r="52" spans="1:10" ht="12.75">
      <c r="A52" s="428"/>
      <c r="B52" s="429"/>
      <c r="C52" s="430"/>
      <c r="D52" s="430"/>
      <c r="E52" s="431"/>
      <c r="F52" s="431"/>
      <c r="G52" s="397"/>
      <c r="H52" s="397"/>
      <c r="I52" s="397"/>
      <c r="J52" s="397"/>
    </row>
    <row r="53" spans="1:10" ht="12.75">
      <c r="A53" s="428"/>
      <c r="B53" s="429"/>
      <c r="C53" s="430"/>
      <c r="D53" s="430"/>
      <c r="E53" s="431"/>
      <c r="F53" s="431"/>
      <c r="G53" s="397"/>
      <c r="H53" s="397"/>
      <c r="I53" s="397"/>
      <c r="J53" s="397"/>
    </row>
    <row r="54" spans="1:10" ht="12.75">
      <c r="A54" s="428"/>
      <c r="B54" s="429"/>
      <c r="C54" s="430"/>
      <c r="D54" s="430"/>
      <c r="E54" s="431"/>
      <c r="F54" s="431"/>
      <c r="G54" s="397"/>
      <c r="H54" s="397"/>
      <c r="I54" s="397"/>
      <c r="J54" s="397"/>
    </row>
    <row r="55" spans="1:10" ht="12.75">
      <c r="A55" s="428"/>
      <c r="B55" s="429"/>
      <c r="C55" s="430"/>
      <c r="D55" s="430"/>
      <c r="E55" s="431"/>
      <c r="F55" s="431"/>
      <c r="G55" s="397"/>
      <c r="H55" s="397"/>
      <c r="I55" s="397"/>
      <c r="J55" s="397"/>
    </row>
    <row r="56" spans="1:10" ht="12.75">
      <c r="A56" s="428"/>
      <c r="B56" s="429"/>
      <c r="C56" s="430"/>
      <c r="D56" s="430"/>
      <c r="E56" s="431"/>
      <c r="F56" s="431"/>
      <c r="G56" s="397"/>
      <c r="H56" s="397"/>
      <c r="I56" s="397"/>
      <c r="J56" s="397"/>
    </row>
    <row r="57" spans="1:10" ht="12.75">
      <c r="A57" s="432"/>
      <c r="B57" s="429"/>
      <c r="C57" s="433"/>
      <c r="D57" s="433"/>
      <c r="E57" s="434"/>
      <c r="F57" s="434"/>
      <c r="G57" s="397"/>
      <c r="H57" s="397"/>
      <c r="I57" s="397"/>
      <c r="J57" s="397"/>
    </row>
    <row r="58" spans="1:10" ht="12.75">
      <c r="A58" s="432"/>
      <c r="B58" s="429"/>
      <c r="C58" s="433"/>
      <c r="D58" s="433"/>
      <c r="E58" s="434"/>
      <c r="F58" s="434"/>
      <c r="G58" s="397"/>
      <c r="H58" s="397"/>
      <c r="I58" s="397"/>
      <c r="J58" s="397"/>
    </row>
    <row r="59" spans="1:10" ht="12.75">
      <c r="A59" s="432"/>
      <c r="B59" s="429"/>
      <c r="C59" s="433"/>
      <c r="D59" s="433"/>
      <c r="E59" s="434"/>
      <c r="F59" s="434"/>
      <c r="G59" s="397"/>
      <c r="H59" s="397"/>
      <c r="I59" s="397"/>
      <c r="J59" s="397"/>
    </row>
    <row r="60" spans="1:10" ht="12.75">
      <c r="A60" s="432"/>
      <c r="B60" s="429"/>
      <c r="C60" s="433"/>
      <c r="D60" s="433"/>
      <c r="E60" s="434"/>
      <c r="F60" s="434"/>
      <c r="G60" s="397"/>
      <c r="H60" s="397"/>
      <c r="I60" s="397"/>
      <c r="J60" s="397"/>
    </row>
    <row r="61" spans="1:10" ht="12.75">
      <c r="A61" s="432"/>
      <c r="B61" s="429"/>
      <c r="C61" s="433"/>
      <c r="D61" s="433"/>
      <c r="E61" s="434"/>
      <c r="F61" s="434"/>
      <c r="G61" s="397"/>
      <c r="H61" s="397"/>
      <c r="I61" s="397"/>
      <c r="J61" s="397"/>
    </row>
    <row r="62" spans="1:10" ht="12.75">
      <c r="A62" s="432"/>
      <c r="B62" s="429"/>
      <c r="C62" s="433"/>
      <c r="D62" s="433"/>
      <c r="E62" s="434"/>
      <c r="F62" s="434"/>
      <c r="G62" s="397"/>
      <c r="H62" s="397"/>
      <c r="I62" s="397"/>
      <c r="J62" s="397"/>
    </row>
    <row r="63" spans="1:10" ht="12.75">
      <c r="A63" s="432"/>
      <c r="B63" s="435"/>
      <c r="C63" s="433"/>
      <c r="D63" s="433"/>
      <c r="E63" s="434"/>
      <c r="F63" s="434"/>
      <c r="G63" s="397"/>
      <c r="H63" s="397"/>
      <c r="I63" s="397"/>
      <c r="J63" s="397"/>
    </row>
    <row r="64" spans="1:9" ht="12.75">
      <c r="A64" s="432"/>
      <c r="B64" s="435"/>
      <c r="C64" s="433"/>
      <c r="D64" s="433"/>
      <c r="E64" s="434"/>
      <c r="F64" s="434"/>
      <c r="G64" s="397"/>
      <c r="H64" s="397"/>
      <c r="I64" s="397"/>
    </row>
    <row r="65" spans="1:9" ht="12.75">
      <c r="A65" s="432"/>
      <c r="B65" s="435"/>
      <c r="C65" s="433"/>
      <c r="D65" s="433"/>
      <c r="E65" s="434"/>
      <c r="F65" s="434"/>
      <c r="G65" s="397"/>
      <c r="H65" s="397"/>
      <c r="I65" s="397"/>
    </row>
    <row r="66" spans="1:9" ht="12.75">
      <c r="A66" s="432"/>
      <c r="B66" s="435"/>
      <c r="C66" s="433"/>
      <c r="D66" s="433"/>
      <c r="E66" s="434"/>
      <c r="F66" s="434"/>
      <c r="G66" s="397"/>
      <c r="H66" s="397"/>
      <c r="I66" s="397"/>
    </row>
    <row r="67" spans="1:9" ht="12.75">
      <c r="A67" s="432"/>
      <c r="B67" s="435"/>
      <c r="C67" s="433"/>
      <c r="D67" s="433"/>
      <c r="E67" s="434"/>
      <c r="F67" s="434"/>
      <c r="G67" s="397"/>
      <c r="H67" s="397"/>
      <c r="I67" s="397"/>
    </row>
    <row r="68" spans="1:9" ht="12.75">
      <c r="A68" s="432"/>
      <c r="B68" s="435"/>
      <c r="C68" s="433"/>
      <c r="D68" s="433"/>
      <c r="E68" s="434"/>
      <c r="F68" s="434"/>
      <c r="G68" s="397"/>
      <c r="H68" s="397"/>
      <c r="I68" s="397"/>
    </row>
    <row r="69" spans="1:9" ht="12.75">
      <c r="A69" s="432"/>
      <c r="B69" s="435"/>
      <c r="C69" s="433"/>
      <c r="D69" s="433"/>
      <c r="E69" s="434"/>
      <c r="F69" s="434"/>
      <c r="G69" s="397"/>
      <c r="H69" s="397"/>
      <c r="I69" s="397"/>
    </row>
    <row r="70" spans="1:9" ht="12.75">
      <c r="A70" s="432"/>
      <c r="B70" s="435"/>
      <c r="C70" s="433"/>
      <c r="D70" s="433"/>
      <c r="E70" s="434"/>
      <c r="F70" s="434"/>
      <c r="G70" s="397"/>
      <c r="H70" s="397"/>
      <c r="I70" s="397"/>
    </row>
    <row r="71" spans="1:9" ht="12.75">
      <c r="A71" s="432"/>
      <c r="B71" s="435"/>
      <c r="C71" s="433"/>
      <c r="D71" s="433"/>
      <c r="E71" s="434"/>
      <c r="F71" s="434"/>
      <c r="G71" s="397"/>
      <c r="H71" s="397"/>
      <c r="I71" s="397"/>
    </row>
    <row r="72" spans="1:9" ht="12.75">
      <c r="A72" s="432"/>
      <c r="B72" s="435"/>
      <c r="C72" s="433"/>
      <c r="D72" s="433"/>
      <c r="E72" s="434"/>
      <c r="F72" s="434"/>
      <c r="G72" s="397"/>
      <c r="H72" s="397"/>
      <c r="I72" s="397"/>
    </row>
    <row r="73" spans="1:9" ht="12.75">
      <c r="A73" s="432"/>
      <c r="B73" s="435"/>
      <c r="C73" s="433"/>
      <c r="D73" s="433"/>
      <c r="E73" s="434"/>
      <c r="F73" s="434"/>
      <c r="G73" s="397"/>
      <c r="H73" s="397"/>
      <c r="I73" s="397"/>
    </row>
    <row r="74" spans="1:9" ht="12.75">
      <c r="A74" s="432"/>
      <c r="B74" s="435"/>
      <c r="C74" s="433"/>
      <c r="D74" s="433"/>
      <c r="E74" s="434"/>
      <c r="F74" s="434"/>
      <c r="G74" s="397"/>
      <c r="H74" s="397"/>
      <c r="I74" s="397"/>
    </row>
    <row r="75" spans="1:9" ht="12.75">
      <c r="A75" s="432"/>
      <c r="B75" s="435"/>
      <c r="C75" s="433"/>
      <c r="D75" s="433"/>
      <c r="E75" s="434"/>
      <c r="F75" s="434"/>
      <c r="G75" s="397"/>
      <c r="H75" s="397"/>
      <c r="I75" s="397"/>
    </row>
    <row r="76" spans="1:9" ht="12.75">
      <c r="A76" s="432"/>
      <c r="B76" s="435"/>
      <c r="C76" s="433"/>
      <c r="D76" s="433"/>
      <c r="E76" s="434"/>
      <c r="F76" s="434"/>
      <c r="G76" s="397"/>
      <c r="H76" s="397"/>
      <c r="I76" s="397"/>
    </row>
    <row r="77" spans="1:9" ht="12.75">
      <c r="A77" s="432"/>
      <c r="B77" s="435"/>
      <c r="C77" s="433"/>
      <c r="D77" s="433"/>
      <c r="E77" s="434"/>
      <c r="F77" s="434"/>
      <c r="G77" s="397"/>
      <c r="H77" s="397"/>
      <c r="I77" s="397"/>
    </row>
    <row r="78" spans="1:9" ht="12.75">
      <c r="A78" s="432"/>
      <c r="B78" s="435"/>
      <c r="C78" s="433"/>
      <c r="D78" s="433"/>
      <c r="E78" s="434"/>
      <c r="F78" s="434"/>
      <c r="G78" s="397"/>
      <c r="H78" s="397"/>
      <c r="I78" s="397"/>
    </row>
    <row r="79" spans="1:9" ht="12.75">
      <c r="A79" s="432"/>
      <c r="B79" s="435"/>
      <c r="C79" s="433"/>
      <c r="D79" s="433"/>
      <c r="E79" s="434"/>
      <c r="F79" s="434"/>
      <c r="G79" s="397"/>
      <c r="H79" s="397"/>
      <c r="I79" s="397"/>
    </row>
    <row r="80" spans="1:9" ht="12.75">
      <c r="A80" s="432"/>
      <c r="B80" s="435"/>
      <c r="C80" s="433"/>
      <c r="D80" s="433"/>
      <c r="E80" s="434"/>
      <c r="F80" s="434"/>
      <c r="G80" s="397"/>
      <c r="H80" s="397"/>
      <c r="I80" s="397"/>
    </row>
    <row r="81" spans="1:9" ht="12.75">
      <c r="A81" s="432"/>
      <c r="B81" s="435"/>
      <c r="C81" s="433"/>
      <c r="D81" s="433"/>
      <c r="E81" s="434"/>
      <c r="F81" s="434"/>
      <c r="G81" s="397"/>
      <c r="H81" s="397"/>
      <c r="I81" s="397"/>
    </row>
    <row r="82" spans="1:9" ht="12.75">
      <c r="A82" s="432"/>
      <c r="B82" s="435"/>
      <c r="C82" s="433"/>
      <c r="D82" s="433"/>
      <c r="E82" s="434"/>
      <c r="F82" s="434"/>
      <c r="G82" s="397"/>
      <c r="H82" s="397"/>
      <c r="I82" s="397"/>
    </row>
    <row r="83" spans="1:9" ht="12.75">
      <c r="A83" s="432"/>
      <c r="B83" s="435"/>
      <c r="C83" s="433"/>
      <c r="D83" s="433"/>
      <c r="E83" s="434"/>
      <c r="F83" s="434"/>
      <c r="G83" s="397"/>
      <c r="H83" s="397"/>
      <c r="I83" s="397"/>
    </row>
    <row r="84" spans="1:9" ht="12.75">
      <c r="A84" s="432"/>
      <c r="B84" s="435"/>
      <c r="C84" s="433"/>
      <c r="D84" s="433"/>
      <c r="E84" s="434"/>
      <c r="F84" s="434"/>
      <c r="G84" s="397"/>
      <c r="H84" s="397"/>
      <c r="I84" s="397"/>
    </row>
    <row r="85" spans="1:9" ht="12.75">
      <c r="A85" s="432"/>
      <c r="B85" s="435"/>
      <c r="C85" s="433"/>
      <c r="D85" s="433"/>
      <c r="E85" s="434"/>
      <c r="F85" s="434"/>
      <c r="G85" s="397"/>
      <c r="H85" s="397"/>
      <c r="I85" s="397"/>
    </row>
    <row r="86" spans="1:9" ht="12.75">
      <c r="A86" s="432"/>
      <c r="B86" s="435"/>
      <c r="C86" s="433"/>
      <c r="D86" s="433"/>
      <c r="E86" s="434"/>
      <c r="F86" s="434"/>
      <c r="G86" s="397"/>
      <c r="H86" s="397"/>
      <c r="I86" s="397"/>
    </row>
    <row r="87" spans="1:9" ht="12.75">
      <c r="A87" s="432"/>
      <c r="B87" s="435"/>
      <c r="C87" s="433"/>
      <c r="D87" s="433"/>
      <c r="E87" s="434"/>
      <c r="F87" s="434"/>
      <c r="G87" s="397"/>
      <c r="H87" s="397"/>
      <c r="I87" s="397"/>
    </row>
    <row r="88" spans="1:9" ht="12.75">
      <c r="A88" s="432"/>
      <c r="B88" s="435"/>
      <c r="C88" s="433"/>
      <c r="D88" s="433"/>
      <c r="E88" s="434"/>
      <c r="F88" s="434"/>
      <c r="G88" s="397"/>
      <c r="H88" s="397"/>
      <c r="I88" s="397"/>
    </row>
    <row r="89" spans="1:9" ht="12.75">
      <c r="A89" s="432"/>
      <c r="B89" s="435"/>
      <c r="C89" s="433"/>
      <c r="D89" s="433"/>
      <c r="E89" s="434"/>
      <c r="F89" s="434"/>
      <c r="G89" s="397"/>
      <c r="H89" s="397"/>
      <c r="I89" s="397"/>
    </row>
    <row r="90" spans="1:9" ht="12.75">
      <c r="A90" s="432"/>
      <c r="B90" s="435"/>
      <c r="C90" s="433"/>
      <c r="D90" s="433"/>
      <c r="E90" s="434"/>
      <c r="F90" s="434"/>
      <c r="G90" s="397"/>
      <c r="H90" s="397"/>
      <c r="I90" s="397"/>
    </row>
    <row r="91" spans="1:9" ht="12.75">
      <c r="A91" s="432"/>
      <c r="B91" s="435"/>
      <c r="C91" s="433"/>
      <c r="D91" s="433"/>
      <c r="E91" s="434"/>
      <c r="F91" s="434"/>
      <c r="G91" s="397"/>
      <c r="H91" s="397"/>
      <c r="I91" s="397"/>
    </row>
    <row r="92" spans="1:9" ht="12.75">
      <c r="A92" s="432"/>
      <c r="B92" s="435"/>
      <c r="C92" s="433"/>
      <c r="D92" s="433"/>
      <c r="E92" s="434"/>
      <c r="F92" s="434"/>
      <c r="G92" s="397"/>
      <c r="H92" s="397"/>
      <c r="I92" s="397"/>
    </row>
    <row r="93" spans="1:9" ht="12.75">
      <c r="A93" s="432"/>
      <c r="B93" s="435"/>
      <c r="C93" s="433"/>
      <c r="D93" s="433"/>
      <c r="E93" s="434"/>
      <c r="F93" s="434"/>
      <c r="G93" s="397"/>
      <c r="H93" s="397"/>
      <c r="I93" s="397"/>
    </row>
    <row r="94" spans="1:9" ht="12.75">
      <c r="A94" s="432"/>
      <c r="B94" s="436"/>
      <c r="C94" s="433"/>
      <c r="D94" s="433"/>
      <c r="E94" s="434"/>
      <c r="F94" s="434"/>
      <c r="G94" s="397"/>
      <c r="H94" s="397"/>
      <c r="I94" s="397"/>
    </row>
    <row r="95" spans="1:9" ht="12.75">
      <c r="A95" s="432"/>
      <c r="B95" s="436"/>
      <c r="C95" s="433"/>
      <c r="D95" s="433"/>
      <c r="E95" s="434"/>
      <c r="F95" s="434"/>
      <c r="G95" s="397"/>
      <c r="H95" s="397"/>
      <c r="I95" s="397"/>
    </row>
    <row r="96" spans="1:9" ht="12.75">
      <c r="A96" s="432"/>
      <c r="B96" s="435"/>
      <c r="C96" s="433"/>
      <c r="D96" s="433"/>
      <c r="E96" s="434"/>
      <c r="F96" s="434"/>
      <c r="G96" s="397"/>
      <c r="H96" s="397"/>
      <c r="I96" s="397"/>
    </row>
    <row r="97" spans="1:9" ht="12.75">
      <c r="A97" s="432"/>
      <c r="B97" s="435"/>
      <c r="C97" s="433"/>
      <c r="D97" s="433"/>
      <c r="E97" s="434"/>
      <c r="F97" s="434"/>
      <c r="G97" s="397"/>
      <c r="H97" s="397"/>
      <c r="I97" s="397"/>
    </row>
    <row r="98" spans="1:9" ht="12.75">
      <c r="A98" s="432"/>
      <c r="B98" s="435"/>
      <c r="C98" s="433"/>
      <c r="D98" s="433"/>
      <c r="E98" s="434"/>
      <c r="F98" s="434"/>
      <c r="G98" s="397"/>
      <c r="H98" s="397"/>
      <c r="I98" s="397"/>
    </row>
    <row r="99" spans="1:9" ht="12.75">
      <c r="A99" s="432"/>
      <c r="B99" s="435"/>
      <c r="C99" s="433"/>
      <c r="D99" s="433"/>
      <c r="E99" s="434"/>
      <c r="F99" s="434"/>
      <c r="G99" s="397"/>
      <c r="H99" s="397"/>
      <c r="I99" s="397"/>
    </row>
    <row r="100" spans="1:9" ht="12.75">
      <c r="A100" s="432"/>
      <c r="B100" s="435"/>
      <c r="C100" s="433"/>
      <c r="D100" s="433"/>
      <c r="E100" s="434"/>
      <c r="F100" s="434"/>
      <c r="G100" s="397"/>
      <c r="H100" s="397"/>
      <c r="I100" s="397"/>
    </row>
    <row r="101" spans="1:9" ht="12.75">
      <c r="A101" s="432"/>
      <c r="B101" s="435"/>
      <c r="C101" s="433"/>
      <c r="D101" s="433"/>
      <c r="E101" s="434"/>
      <c r="F101" s="434"/>
      <c r="G101" s="397"/>
      <c r="H101" s="397"/>
      <c r="I101" s="397"/>
    </row>
    <row r="102" spans="1:9" ht="12.75">
      <c r="A102" s="432"/>
      <c r="B102" s="435"/>
      <c r="C102" s="433"/>
      <c r="D102" s="433"/>
      <c r="E102" s="434"/>
      <c r="F102" s="434"/>
      <c r="G102" s="397"/>
      <c r="H102" s="397"/>
      <c r="I102" s="397"/>
    </row>
    <row r="103" spans="1:9" ht="12.75">
      <c r="A103" s="432"/>
      <c r="B103" s="435"/>
      <c r="C103" s="433"/>
      <c r="D103" s="433"/>
      <c r="E103" s="434"/>
      <c r="F103" s="434"/>
      <c r="G103" s="397"/>
      <c r="H103" s="397"/>
      <c r="I103" s="397"/>
    </row>
    <row r="104" spans="1:9" ht="12.75">
      <c r="A104" s="432"/>
      <c r="B104" s="435"/>
      <c r="C104" s="433"/>
      <c r="D104" s="433"/>
      <c r="E104" s="434"/>
      <c r="F104" s="434"/>
      <c r="G104" s="397"/>
      <c r="H104" s="397"/>
      <c r="I104" s="397"/>
    </row>
    <row r="105" spans="1:9" ht="12.75">
      <c r="A105" s="432"/>
      <c r="B105" s="435"/>
      <c r="C105" s="433"/>
      <c r="D105" s="433"/>
      <c r="E105" s="434"/>
      <c r="F105" s="434"/>
      <c r="G105" s="397"/>
      <c r="H105" s="397"/>
      <c r="I105" s="397"/>
    </row>
    <row r="106" spans="1:9" ht="12.75">
      <c r="A106" s="432"/>
      <c r="B106" s="435"/>
      <c r="C106" s="433"/>
      <c r="D106" s="433"/>
      <c r="E106" s="434"/>
      <c r="F106" s="434"/>
      <c r="G106" s="397"/>
      <c r="H106" s="397"/>
      <c r="I106" s="397"/>
    </row>
    <row r="107" spans="1:9" ht="12.75">
      <c r="A107" s="432"/>
      <c r="B107" s="435"/>
      <c r="C107" s="433"/>
      <c r="D107" s="433"/>
      <c r="E107" s="434"/>
      <c r="F107" s="434"/>
      <c r="G107" s="397"/>
      <c r="H107" s="397"/>
      <c r="I107" s="397"/>
    </row>
    <row r="108" spans="1:9" ht="12.75">
      <c r="A108" s="432"/>
      <c r="B108" s="435"/>
      <c r="C108" s="433"/>
      <c r="D108" s="433"/>
      <c r="E108" s="434"/>
      <c r="F108" s="434"/>
      <c r="G108" s="397"/>
      <c r="H108" s="397"/>
      <c r="I108" s="397"/>
    </row>
    <row r="109" spans="1:9" ht="12.75">
      <c r="A109" s="432"/>
      <c r="B109" s="435"/>
      <c r="C109" s="433"/>
      <c r="D109" s="433"/>
      <c r="E109" s="434"/>
      <c r="F109" s="434"/>
      <c r="G109" s="397"/>
      <c r="H109" s="397"/>
      <c r="I109" s="397"/>
    </row>
    <row r="110" spans="1:9" ht="12.75">
      <c r="A110" s="432"/>
      <c r="B110" s="435"/>
      <c r="C110" s="433"/>
      <c r="D110" s="433"/>
      <c r="E110" s="434"/>
      <c r="F110" s="434"/>
      <c r="G110" s="397"/>
      <c r="H110" s="397"/>
      <c r="I110" s="397"/>
    </row>
    <row r="111" spans="1:9" ht="12.75">
      <c r="A111" s="432"/>
      <c r="B111" s="435"/>
      <c r="C111" s="433"/>
      <c r="D111" s="433"/>
      <c r="E111" s="434"/>
      <c r="F111" s="434"/>
      <c r="G111" s="397"/>
      <c r="H111" s="397"/>
      <c r="I111" s="397"/>
    </row>
    <row r="112" spans="1:9" ht="12.75">
      <c r="A112" s="432"/>
      <c r="B112" s="435"/>
      <c r="C112" s="433"/>
      <c r="D112" s="433"/>
      <c r="E112" s="434"/>
      <c r="F112" s="434"/>
      <c r="G112" s="397"/>
      <c r="H112" s="397"/>
      <c r="I112" s="397"/>
    </row>
    <row r="113" spans="1:9" ht="12.75">
      <c r="A113" s="432"/>
      <c r="B113" s="435"/>
      <c r="C113" s="433"/>
      <c r="D113" s="433"/>
      <c r="E113" s="434"/>
      <c r="F113" s="434"/>
      <c r="G113" s="397"/>
      <c r="H113" s="397"/>
      <c r="I113" s="397"/>
    </row>
    <row r="114" spans="1:9" ht="12.75">
      <c r="A114" s="432"/>
      <c r="B114" s="435"/>
      <c r="C114" s="433"/>
      <c r="D114" s="433"/>
      <c r="E114" s="434"/>
      <c r="F114" s="434"/>
      <c r="G114" s="397"/>
      <c r="H114" s="397"/>
      <c r="I114" s="397"/>
    </row>
    <row r="115" spans="1:9" ht="12.75">
      <c r="A115" s="432"/>
      <c r="B115" s="435"/>
      <c r="C115" s="433"/>
      <c r="D115" s="433"/>
      <c r="E115" s="434"/>
      <c r="F115" s="434"/>
      <c r="G115" s="397"/>
      <c r="H115" s="397"/>
      <c r="I115" s="397"/>
    </row>
    <row r="116" spans="1:9" ht="12.75">
      <c r="A116" s="432"/>
      <c r="B116" s="435"/>
      <c r="C116" s="433"/>
      <c r="D116" s="433"/>
      <c r="E116" s="434"/>
      <c r="F116" s="434"/>
      <c r="G116" s="397"/>
      <c r="H116" s="397"/>
      <c r="I116" s="397"/>
    </row>
    <row r="117" spans="1:9" ht="12.75">
      <c r="A117" s="432"/>
      <c r="B117" s="435"/>
      <c r="C117" s="433"/>
      <c r="D117" s="433"/>
      <c r="E117" s="434"/>
      <c r="F117" s="434"/>
      <c r="G117" s="397"/>
      <c r="H117" s="397"/>
      <c r="I117" s="397"/>
    </row>
    <row r="118" spans="1:9" ht="12.75">
      <c r="A118" s="432"/>
      <c r="B118" s="435"/>
      <c r="C118" s="433"/>
      <c r="D118" s="433"/>
      <c r="E118" s="434"/>
      <c r="F118" s="434"/>
      <c r="G118" s="397"/>
      <c r="H118" s="397"/>
      <c r="I118" s="397"/>
    </row>
    <row r="119" spans="1:9" ht="12.75">
      <c r="A119" s="432"/>
      <c r="B119" s="435"/>
      <c r="C119" s="433"/>
      <c r="D119" s="433"/>
      <c r="E119" s="434"/>
      <c r="F119" s="434"/>
      <c r="G119" s="397"/>
      <c r="H119" s="397"/>
      <c r="I119" s="397"/>
    </row>
    <row r="120" spans="1:9" ht="12.75">
      <c r="A120" s="432"/>
      <c r="B120" s="435"/>
      <c r="C120" s="433"/>
      <c r="D120" s="433"/>
      <c r="E120" s="434"/>
      <c r="F120" s="434"/>
      <c r="G120" s="397"/>
      <c r="H120" s="397"/>
      <c r="I120" s="397"/>
    </row>
    <row r="121" spans="1:9" ht="12.75">
      <c r="A121" s="432"/>
      <c r="B121" s="435"/>
      <c r="C121" s="433"/>
      <c r="D121" s="433"/>
      <c r="E121" s="434"/>
      <c r="F121" s="434"/>
      <c r="G121" s="397"/>
      <c r="H121" s="397"/>
      <c r="I121" s="397"/>
    </row>
    <row r="122" spans="1:9" ht="12.75">
      <c r="A122" s="432"/>
      <c r="B122" s="435"/>
      <c r="C122" s="433"/>
      <c r="D122" s="433"/>
      <c r="E122" s="434"/>
      <c r="F122" s="434"/>
      <c r="G122" s="397"/>
      <c r="H122" s="397"/>
      <c r="I122" s="397"/>
    </row>
    <row r="123" spans="1:9" ht="12.75">
      <c r="A123" s="432"/>
      <c r="B123" s="435"/>
      <c r="C123" s="433"/>
      <c r="D123" s="433"/>
      <c r="E123" s="434"/>
      <c r="F123" s="434"/>
      <c r="G123" s="397"/>
      <c r="H123" s="397"/>
      <c r="I123" s="397"/>
    </row>
    <row r="124" spans="1:9" ht="12.75">
      <c r="A124" s="432"/>
      <c r="B124" s="435"/>
      <c r="C124" s="433"/>
      <c r="D124" s="433"/>
      <c r="E124" s="434"/>
      <c r="F124" s="434"/>
      <c r="G124" s="397"/>
      <c r="H124" s="397"/>
      <c r="I124" s="397"/>
    </row>
    <row r="125" spans="1:9" ht="12.75">
      <c r="A125" s="432"/>
      <c r="B125" s="435"/>
      <c r="C125" s="433"/>
      <c r="D125" s="433"/>
      <c r="E125" s="434"/>
      <c r="F125" s="434"/>
      <c r="G125" s="397"/>
      <c r="H125" s="397"/>
      <c r="I125" s="397"/>
    </row>
    <row r="126" spans="1:9" ht="12.75">
      <c r="A126" s="432"/>
      <c r="B126" s="435"/>
      <c r="C126" s="433"/>
      <c r="D126" s="433"/>
      <c r="E126" s="434"/>
      <c r="F126" s="434"/>
      <c r="G126" s="397"/>
      <c r="H126" s="397"/>
      <c r="I126" s="397"/>
    </row>
    <row r="127" spans="1:9" ht="12.75">
      <c r="A127" s="432"/>
      <c r="B127" s="435"/>
      <c r="C127" s="433"/>
      <c r="D127" s="433"/>
      <c r="E127" s="434"/>
      <c r="F127" s="434"/>
      <c r="G127" s="397"/>
      <c r="H127" s="397"/>
      <c r="I127" s="397"/>
    </row>
    <row r="128" spans="1:9" ht="12.75">
      <c r="A128" s="432"/>
      <c r="B128" s="435"/>
      <c r="C128" s="433"/>
      <c r="D128" s="433"/>
      <c r="E128" s="434"/>
      <c r="F128" s="434"/>
      <c r="G128" s="397"/>
      <c r="H128" s="397"/>
      <c r="I128" s="397"/>
    </row>
    <row r="129" spans="1:9" ht="12.75">
      <c r="A129" s="432"/>
      <c r="B129" s="435"/>
      <c r="C129" s="433"/>
      <c r="D129" s="433"/>
      <c r="E129" s="434"/>
      <c r="F129" s="434"/>
      <c r="G129" s="397"/>
      <c r="H129" s="397"/>
      <c r="I129" s="397"/>
    </row>
    <row r="130" spans="1:9" ht="12.75">
      <c r="A130" s="432"/>
      <c r="B130" s="435"/>
      <c r="C130" s="433"/>
      <c r="D130" s="433"/>
      <c r="E130" s="434"/>
      <c r="F130" s="434"/>
      <c r="G130" s="397"/>
      <c r="H130" s="397"/>
      <c r="I130" s="397"/>
    </row>
    <row r="131" spans="1:9" ht="12.75">
      <c r="A131" s="432"/>
      <c r="B131" s="435"/>
      <c r="C131" s="433"/>
      <c r="D131" s="433"/>
      <c r="E131" s="434"/>
      <c r="F131" s="434"/>
      <c r="G131" s="397"/>
      <c r="H131" s="397"/>
      <c r="I131" s="397"/>
    </row>
    <row r="132" spans="1:9" ht="12.75">
      <c r="A132" s="432"/>
      <c r="B132" s="435"/>
      <c r="C132" s="433"/>
      <c r="D132" s="433"/>
      <c r="E132" s="434"/>
      <c r="F132" s="434"/>
      <c r="G132" s="397"/>
      <c r="H132" s="397"/>
      <c r="I132" s="397"/>
    </row>
    <row r="133" spans="1:9" ht="12.75">
      <c r="A133" s="432"/>
      <c r="B133" s="435"/>
      <c r="C133" s="433"/>
      <c r="D133" s="433"/>
      <c r="E133" s="434"/>
      <c r="F133" s="434"/>
      <c r="G133" s="397"/>
      <c r="H133" s="397"/>
      <c r="I133" s="397"/>
    </row>
    <row r="134" spans="1:9" ht="12.75">
      <c r="A134" s="432"/>
      <c r="B134" s="435"/>
      <c r="C134" s="433"/>
      <c r="D134" s="433"/>
      <c r="E134" s="434"/>
      <c r="F134" s="434"/>
      <c r="G134" s="397"/>
      <c r="H134" s="397"/>
      <c r="I134" s="397"/>
    </row>
    <row r="135" spans="1:9" ht="12.75">
      <c r="A135" s="432"/>
      <c r="B135" s="435"/>
      <c r="C135" s="433"/>
      <c r="D135" s="433"/>
      <c r="E135" s="434"/>
      <c r="F135" s="434"/>
      <c r="G135" s="397"/>
      <c r="H135" s="397"/>
      <c r="I135" s="397"/>
    </row>
    <row r="136" spans="1:9" ht="12.75">
      <c r="A136" s="432"/>
      <c r="B136" s="435"/>
      <c r="C136" s="433"/>
      <c r="D136" s="433"/>
      <c r="E136" s="434"/>
      <c r="F136" s="434"/>
      <c r="G136" s="397"/>
      <c r="H136" s="397"/>
      <c r="I136" s="397"/>
    </row>
    <row r="137" spans="1:9" ht="12.75">
      <c r="A137" s="432"/>
      <c r="B137" s="435"/>
      <c r="C137" s="433"/>
      <c r="D137" s="433"/>
      <c r="E137" s="434"/>
      <c r="F137" s="434"/>
      <c r="G137" s="397"/>
      <c r="H137" s="397"/>
      <c r="I137" s="397"/>
    </row>
    <row r="138" spans="1:9" ht="12.75">
      <c r="A138" s="432"/>
      <c r="B138" s="435"/>
      <c r="C138" s="433"/>
      <c r="D138" s="433"/>
      <c r="E138" s="434"/>
      <c r="F138" s="434"/>
      <c r="G138" s="397"/>
      <c r="H138" s="397"/>
      <c r="I138" s="397"/>
    </row>
    <row r="139" spans="1:9" ht="12.75">
      <c r="A139" s="432"/>
      <c r="B139" s="435"/>
      <c r="C139" s="433"/>
      <c r="D139" s="433"/>
      <c r="E139" s="434"/>
      <c r="F139" s="434"/>
      <c r="G139" s="397"/>
      <c r="H139" s="397"/>
      <c r="I139" s="397"/>
    </row>
    <row r="140" spans="1:9" ht="12.75">
      <c r="A140" s="432"/>
      <c r="B140" s="435"/>
      <c r="C140" s="433"/>
      <c r="D140" s="433"/>
      <c r="E140" s="434"/>
      <c r="F140" s="434"/>
      <c r="G140" s="397"/>
      <c r="H140" s="397"/>
      <c r="I140" s="397"/>
    </row>
    <row r="141" spans="1:9" ht="12.75">
      <c r="A141" s="432"/>
      <c r="B141" s="435"/>
      <c r="C141" s="433"/>
      <c r="D141" s="433"/>
      <c r="E141" s="434"/>
      <c r="F141" s="434"/>
      <c r="G141" s="397"/>
      <c r="H141" s="397"/>
      <c r="I141" s="397"/>
    </row>
    <row r="142" spans="1:9" ht="12.75">
      <c r="A142" s="432"/>
      <c r="B142" s="435"/>
      <c r="C142" s="433"/>
      <c r="D142" s="433"/>
      <c r="E142" s="434"/>
      <c r="F142" s="434"/>
      <c r="G142" s="397"/>
      <c r="H142" s="397"/>
      <c r="I142" s="397"/>
    </row>
    <row r="143" spans="1:9" ht="12.75">
      <c r="A143" s="432"/>
      <c r="B143" s="435"/>
      <c r="C143" s="433"/>
      <c r="D143" s="433"/>
      <c r="E143" s="434"/>
      <c r="F143" s="434"/>
      <c r="G143" s="397"/>
      <c r="H143" s="397"/>
      <c r="I143" s="397"/>
    </row>
    <row r="144" spans="1:9" ht="12.75">
      <c r="A144" s="432"/>
      <c r="B144" s="435"/>
      <c r="C144" s="433"/>
      <c r="D144" s="433"/>
      <c r="E144" s="434"/>
      <c r="F144" s="434"/>
      <c r="G144" s="397"/>
      <c r="H144" s="397"/>
      <c r="I144" s="397"/>
    </row>
    <row r="145" spans="1:9" ht="12.75">
      <c r="A145" s="432"/>
      <c r="B145" s="435"/>
      <c r="C145" s="433"/>
      <c r="D145" s="433"/>
      <c r="E145" s="434"/>
      <c r="F145" s="434"/>
      <c r="G145" s="397"/>
      <c r="H145" s="397"/>
      <c r="I145" s="397"/>
    </row>
    <row r="146" spans="1:9" ht="12.75">
      <c r="A146" s="432"/>
      <c r="B146" s="435"/>
      <c r="C146" s="433"/>
      <c r="D146" s="433"/>
      <c r="E146" s="434"/>
      <c r="F146" s="434"/>
      <c r="G146" s="397"/>
      <c r="H146" s="397"/>
      <c r="I146" s="397"/>
    </row>
    <row r="147" spans="1:9" ht="12.75">
      <c r="A147" s="432"/>
      <c r="B147" s="435"/>
      <c r="C147" s="433"/>
      <c r="D147" s="433"/>
      <c r="E147" s="434"/>
      <c r="F147" s="434"/>
      <c r="G147" s="397"/>
      <c r="H147" s="397"/>
      <c r="I147" s="397"/>
    </row>
    <row r="148" spans="1:9" ht="12.75">
      <c r="A148" s="432"/>
      <c r="B148" s="435"/>
      <c r="C148" s="433"/>
      <c r="D148" s="433"/>
      <c r="E148" s="434"/>
      <c r="F148" s="434"/>
      <c r="G148" s="397"/>
      <c r="H148" s="397"/>
      <c r="I148" s="397"/>
    </row>
    <row r="149" spans="1:9" ht="12.75">
      <c r="A149" s="432"/>
      <c r="B149" s="435"/>
      <c r="C149" s="433"/>
      <c r="D149" s="433"/>
      <c r="E149" s="434"/>
      <c r="F149" s="434"/>
      <c r="G149" s="397"/>
      <c r="H149" s="397"/>
      <c r="I149" s="397"/>
    </row>
    <row r="150" spans="1:9" ht="12.75">
      <c r="A150" s="432"/>
      <c r="B150" s="435"/>
      <c r="C150" s="433"/>
      <c r="D150" s="433"/>
      <c r="E150" s="434"/>
      <c r="F150" s="434"/>
      <c r="G150" s="397"/>
      <c r="H150" s="397"/>
      <c r="I150" s="397"/>
    </row>
    <row r="151" spans="1:9" ht="12.75">
      <c r="A151" s="432"/>
      <c r="B151" s="435"/>
      <c r="C151" s="433"/>
      <c r="D151" s="433"/>
      <c r="E151" s="434"/>
      <c r="F151" s="434"/>
      <c r="G151" s="397"/>
      <c r="H151" s="397"/>
      <c r="I151" s="397"/>
    </row>
    <row r="152" spans="1:9" ht="12.75">
      <c r="A152" s="432"/>
      <c r="B152" s="435"/>
      <c r="C152" s="433"/>
      <c r="D152" s="433"/>
      <c r="E152" s="434"/>
      <c r="F152" s="434"/>
      <c r="G152" s="397"/>
      <c r="H152" s="397"/>
      <c r="I152" s="397"/>
    </row>
    <row r="153" spans="1:9" ht="12.75">
      <c r="A153" s="432"/>
      <c r="B153" s="435"/>
      <c r="C153" s="433"/>
      <c r="D153" s="433"/>
      <c r="E153" s="434"/>
      <c r="F153" s="434"/>
      <c r="G153" s="397"/>
      <c r="H153" s="397"/>
      <c r="I153" s="397"/>
    </row>
    <row r="154" spans="1:9" ht="12.75">
      <c r="A154" s="432"/>
      <c r="B154" s="435"/>
      <c r="C154" s="433"/>
      <c r="D154" s="433"/>
      <c r="E154" s="434"/>
      <c r="F154" s="434"/>
      <c r="G154" s="397"/>
      <c r="H154" s="397"/>
      <c r="I154" s="397"/>
    </row>
    <row r="155" spans="1:9" ht="12.75">
      <c r="A155" s="432"/>
      <c r="B155" s="435"/>
      <c r="C155" s="433"/>
      <c r="D155" s="433"/>
      <c r="E155" s="434"/>
      <c r="F155" s="434"/>
      <c r="G155" s="397"/>
      <c r="H155" s="397"/>
      <c r="I155" s="397"/>
    </row>
    <row r="156" spans="1:9" ht="12.75">
      <c r="A156" s="432"/>
      <c r="B156" s="435"/>
      <c r="C156" s="433"/>
      <c r="D156" s="433"/>
      <c r="E156" s="434"/>
      <c r="F156" s="434"/>
      <c r="G156" s="397"/>
      <c r="H156" s="397"/>
      <c r="I156" s="397"/>
    </row>
    <row r="157" spans="1:9" ht="12.75">
      <c r="A157" s="432"/>
      <c r="B157" s="435"/>
      <c r="C157" s="433"/>
      <c r="D157" s="433"/>
      <c r="E157" s="434"/>
      <c r="F157" s="434"/>
      <c r="G157" s="397"/>
      <c r="H157" s="397"/>
      <c r="I157" s="397"/>
    </row>
    <row r="158" spans="1:9" ht="12.75">
      <c r="A158" s="432"/>
      <c r="B158" s="435"/>
      <c r="C158" s="433"/>
      <c r="D158" s="433"/>
      <c r="E158" s="434"/>
      <c r="F158" s="434"/>
      <c r="G158" s="397"/>
      <c r="H158" s="397"/>
      <c r="I158" s="397"/>
    </row>
    <row r="159" spans="1:9" ht="12.75">
      <c r="A159" s="432"/>
      <c r="B159" s="435"/>
      <c r="C159" s="433"/>
      <c r="D159" s="433"/>
      <c r="E159" s="434"/>
      <c r="F159" s="434"/>
      <c r="G159" s="397"/>
      <c r="H159" s="397"/>
      <c r="I159" s="397"/>
    </row>
    <row r="160" spans="1:9" ht="12.75">
      <c r="A160" s="432"/>
      <c r="B160" s="435"/>
      <c r="C160" s="433"/>
      <c r="D160" s="433"/>
      <c r="E160" s="434"/>
      <c r="F160" s="434"/>
      <c r="G160" s="397"/>
      <c r="H160" s="397"/>
      <c r="I160" s="397"/>
    </row>
    <row r="161" spans="1:9" ht="12.75">
      <c r="A161" s="432"/>
      <c r="B161" s="435"/>
      <c r="C161" s="433"/>
      <c r="D161" s="433"/>
      <c r="E161" s="434"/>
      <c r="F161" s="434"/>
      <c r="G161" s="397"/>
      <c r="H161" s="397"/>
      <c r="I161" s="397"/>
    </row>
    <row r="162" spans="1:9" ht="12.75">
      <c r="A162" s="432"/>
      <c r="B162" s="435"/>
      <c r="C162" s="433"/>
      <c r="D162" s="433"/>
      <c r="E162" s="434"/>
      <c r="F162" s="434"/>
      <c r="G162" s="397"/>
      <c r="H162" s="397"/>
      <c r="I162" s="397"/>
    </row>
    <row r="163" spans="1:9" ht="12.75">
      <c r="A163" s="432"/>
      <c r="B163" s="435"/>
      <c r="C163" s="433"/>
      <c r="D163" s="433"/>
      <c r="E163" s="434"/>
      <c r="F163" s="434"/>
      <c r="G163" s="397"/>
      <c r="H163" s="397"/>
      <c r="I163" s="397"/>
    </row>
    <row r="164" spans="1:9" ht="12.75">
      <c r="A164" s="432"/>
      <c r="B164" s="435"/>
      <c r="C164" s="433"/>
      <c r="D164" s="433"/>
      <c r="E164" s="434"/>
      <c r="F164" s="434"/>
      <c r="G164" s="397"/>
      <c r="H164" s="397"/>
      <c r="I164" s="397"/>
    </row>
    <row r="165" spans="1:9" ht="12.75">
      <c r="A165" s="432"/>
      <c r="B165" s="435"/>
      <c r="C165" s="433"/>
      <c r="D165" s="433"/>
      <c r="E165" s="434"/>
      <c r="F165" s="434"/>
      <c r="G165" s="397"/>
      <c r="H165" s="397"/>
      <c r="I165" s="397"/>
    </row>
    <row r="166" spans="1:9" ht="12.75">
      <c r="A166" s="432"/>
      <c r="B166" s="435"/>
      <c r="C166" s="433"/>
      <c r="D166" s="433"/>
      <c r="E166" s="434"/>
      <c r="F166" s="434"/>
      <c r="G166" s="397"/>
      <c r="H166" s="397"/>
      <c r="I166" s="397"/>
    </row>
    <row r="167" spans="1:9" ht="12.75">
      <c r="A167" s="432"/>
      <c r="B167" s="435"/>
      <c r="C167" s="433"/>
      <c r="D167" s="433"/>
      <c r="E167" s="434"/>
      <c r="F167" s="434"/>
      <c r="G167" s="397"/>
      <c r="H167" s="397"/>
      <c r="I167" s="397"/>
    </row>
    <row r="168" spans="1:9" ht="12.75">
      <c r="A168" s="432"/>
      <c r="B168" s="435"/>
      <c r="C168" s="433"/>
      <c r="D168" s="433"/>
      <c r="E168" s="434"/>
      <c r="F168" s="434"/>
      <c r="G168" s="397"/>
      <c r="H168" s="397"/>
      <c r="I168" s="397"/>
    </row>
    <row r="169" spans="1:9" ht="12.75">
      <c r="A169" s="432"/>
      <c r="B169" s="435"/>
      <c r="C169" s="433"/>
      <c r="D169" s="433"/>
      <c r="E169" s="434"/>
      <c r="F169" s="434"/>
      <c r="G169" s="397"/>
      <c r="H169" s="397"/>
      <c r="I169" s="397"/>
    </row>
    <row r="170" spans="1:9" ht="12.75">
      <c r="A170" s="432"/>
      <c r="B170" s="435"/>
      <c r="C170" s="433"/>
      <c r="D170" s="433"/>
      <c r="E170" s="434"/>
      <c r="F170" s="434"/>
      <c r="G170" s="397"/>
      <c r="H170" s="397"/>
      <c r="I170" s="397"/>
    </row>
    <row r="171" spans="1:9" ht="12.75">
      <c r="A171" s="432"/>
      <c r="B171" s="435"/>
      <c r="C171" s="433"/>
      <c r="D171" s="433"/>
      <c r="E171" s="434"/>
      <c r="F171" s="434"/>
      <c r="G171" s="397"/>
      <c r="H171" s="397"/>
      <c r="I171" s="397"/>
    </row>
    <row r="172" spans="1:9" ht="12.75">
      <c r="A172" s="432"/>
      <c r="B172" s="435"/>
      <c r="C172" s="433"/>
      <c r="D172" s="433"/>
      <c r="E172" s="434"/>
      <c r="F172" s="434"/>
      <c r="G172" s="397"/>
      <c r="H172" s="397"/>
      <c r="I172" s="397"/>
    </row>
    <row r="173" spans="1:9" ht="12.75">
      <c r="A173" s="432"/>
      <c r="B173" s="435"/>
      <c r="C173" s="433"/>
      <c r="D173" s="433"/>
      <c r="E173" s="434"/>
      <c r="F173" s="434"/>
      <c r="G173" s="397"/>
      <c r="H173" s="397"/>
      <c r="I173" s="397"/>
    </row>
    <row r="174" spans="1:9" ht="12.75">
      <c r="A174" s="432"/>
      <c r="B174" s="435"/>
      <c r="C174" s="433"/>
      <c r="D174" s="433"/>
      <c r="E174" s="434"/>
      <c r="F174" s="434"/>
      <c r="G174" s="397"/>
      <c r="H174" s="397"/>
      <c r="I174" s="397"/>
    </row>
    <row r="175" spans="1:9" ht="12.75">
      <c r="A175" s="432"/>
      <c r="B175" s="435"/>
      <c r="C175" s="433"/>
      <c r="D175" s="433"/>
      <c r="E175" s="434"/>
      <c r="F175" s="434"/>
      <c r="G175" s="397"/>
      <c r="H175" s="397"/>
      <c r="I175" s="397"/>
    </row>
    <row r="176" spans="1:9" ht="12.75">
      <c r="A176" s="432"/>
      <c r="B176" s="435"/>
      <c r="C176" s="433"/>
      <c r="D176" s="433"/>
      <c r="E176" s="434"/>
      <c r="F176" s="434"/>
      <c r="G176" s="397"/>
      <c r="H176" s="397"/>
      <c r="I176" s="397"/>
    </row>
    <row r="177" spans="1:9" ht="12.75">
      <c r="A177" s="432"/>
      <c r="B177" s="435"/>
      <c r="C177" s="433"/>
      <c r="D177" s="433"/>
      <c r="E177" s="434"/>
      <c r="F177" s="434"/>
      <c r="G177" s="397"/>
      <c r="H177" s="397"/>
      <c r="I177" s="397"/>
    </row>
    <row r="178" spans="1:9" ht="12.75">
      <c r="A178" s="432"/>
      <c r="B178" s="435"/>
      <c r="C178" s="433"/>
      <c r="D178" s="433"/>
      <c r="E178" s="434"/>
      <c r="F178" s="434"/>
      <c r="G178" s="397"/>
      <c r="H178" s="397"/>
      <c r="I178" s="397"/>
    </row>
    <row r="179" spans="1:9" ht="12.75">
      <c r="A179" s="432"/>
      <c r="B179" s="435"/>
      <c r="C179" s="433"/>
      <c r="D179" s="433"/>
      <c r="E179" s="434"/>
      <c r="F179" s="434"/>
      <c r="G179" s="397"/>
      <c r="H179" s="397"/>
      <c r="I179" s="397"/>
    </row>
    <row r="180" spans="1:9" ht="12.75">
      <c r="A180" s="432"/>
      <c r="B180" s="435"/>
      <c r="C180" s="433"/>
      <c r="D180" s="433"/>
      <c r="E180" s="434"/>
      <c r="F180" s="434"/>
      <c r="G180" s="397"/>
      <c r="H180" s="397"/>
      <c r="I180" s="397"/>
    </row>
    <row r="181" spans="1:9" ht="12.75">
      <c r="A181" s="432"/>
      <c r="B181" s="435"/>
      <c r="C181" s="433"/>
      <c r="D181" s="433"/>
      <c r="E181" s="434"/>
      <c r="F181" s="434"/>
      <c r="G181" s="397"/>
      <c r="H181" s="397"/>
      <c r="I181" s="397"/>
    </row>
    <row r="182" spans="1:9" ht="12.75">
      <c r="A182" s="432"/>
      <c r="B182" s="435"/>
      <c r="C182" s="433"/>
      <c r="D182" s="433"/>
      <c r="E182" s="434"/>
      <c r="F182" s="434"/>
      <c r="G182" s="397"/>
      <c r="H182" s="397"/>
      <c r="I182" s="397"/>
    </row>
    <row r="183" spans="1:9" ht="12.75">
      <c r="A183" s="432"/>
      <c r="B183" s="435"/>
      <c r="C183" s="433"/>
      <c r="D183" s="433"/>
      <c r="E183" s="434"/>
      <c r="F183" s="434"/>
      <c r="G183" s="397"/>
      <c r="H183" s="397"/>
      <c r="I183" s="397"/>
    </row>
    <row r="184" spans="1:9" ht="12.75">
      <c r="A184" s="432"/>
      <c r="B184" s="435"/>
      <c r="C184" s="433"/>
      <c r="D184" s="433"/>
      <c r="E184" s="434"/>
      <c r="F184" s="434"/>
      <c r="G184" s="397"/>
      <c r="H184" s="397"/>
      <c r="I184" s="397"/>
    </row>
    <row r="185" spans="1:9" ht="12.75">
      <c r="A185" s="432"/>
      <c r="B185" s="435"/>
      <c r="C185" s="433"/>
      <c r="D185" s="433"/>
      <c r="E185" s="434"/>
      <c r="F185" s="434"/>
      <c r="G185" s="397"/>
      <c r="H185" s="397"/>
      <c r="I185" s="397"/>
    </row>
    <row r="186" spans="1:9" ht="12.75">
      <c r="A186" s="432"/>
      <c r="B186" s="435"/>
      <c r="C186" s="433"/>
      <c r="D186" s="433"/>
      <c r="E186" s="434"/>
      <c r="F186" s="434"/>
      <c r="G186" s="397"/>
      <c r="H186" s="397"/>
      <c r="I186" s="397"/>
    </row>
    <row r="187" spans="1:9" ht="12.75">
      <c r="A187" s="432"/>
      <c r="B187" s="435"/>
      <c r="C187" s="433"/>
      <c r="D187" s="433"/>
      <c r="E187" s="434"/>
      <c r="F187" s="434"/>
      <c r="G187" s="397"/>
      <c r="H187" s="397"/>
      <c r="I187" s="397"/>
    </row>
    <row r="188" spans="1:9" ht="12.75">
      <c r="A188" s="432"/>
      <c r="B188" s="435"/>
      <c r="C188" s="433"/>
      <c r="D188" s="433"/>
      <c r="E188" s="434"/>
      <c r="F188" s="434"/>
      <c r="G188" s="397"/>
      <c r="H188" s="397"/>
      <c r="I188" s="397"/>
    </row>
    <row r="189" spans="1:9" ht="12.75">
      <c r="A189" s="432"/>
      <c r="B189" s="435"/>
      <c r="C189" s="433"/>
      <c r="D189" s="433"/>
      <c r="E189" s="434"/>
      <c r="F189" s="434"/>
      <c r="G189" s="397"/>
      <c r="H189" s="397"/>
      <c r="I189" s="397"/>
    </row>
    <row r="190" spans="1:9" ht="12.75">
      <c r="A190" s="432"/>
      <c r="B190" s="435"/>
      <c r="C190" s="433"/>
      <c r="D190" s="433"/>
      <c r="E190" s="434"/>
      <c r="F190" s="434"/>
      <c r="G190" s="397"/>
      <c r="H190" s="397"/>
      <c r="I190" s="397"/>
    </row>
    <row r="191" spans="1:9" ht="12.75">
      <c r="A191" s="432"/>
      <c r="B191" s="435"/>
      <c r="C191" s="433"/>
      <c r="D191" s="433"/>
      <c r="E191" s="434"/>
      <c r="F191" s="434"/>
      <c r="G191" s="397"/>
      <c r="H191" s="397"/>
      <c r="I191" s="397"/>
    </row>
    <row r="192" spans="1:9" ht="12.75">
      <c r="A192" s="432"/>
      <c r="B192" s="435"/>
      <c r="C192" s="433"/>
      <c r="D192" s="433"/>
      <c r="E192" s="434"/>
      <c r="F192" s="434"/>
      <c r="G192" s="397"/>
      <c r="H192" s="397"/>
      <c r="I192" s="397"/>
    </row>
    <row r="193" spans="1:9" ht="12.75">
      <c r="A193" s="432"/>
      <c r="B193" s="435"/>
      <c r="C193" s="433"/>
      <c r="D193" s="433"/>
      <c r="E193" s="434"/>
      <c r="F193" s="434"/>
      <c r="G193" s="397"/>
      <c r="H193" s="397"/>
      <c r="I193" s="397"/>
    </row>
    <row r="194" spans="1:9" ht="12.75">
      <c r="A194" s="432"/>
      <c r="B194" s="435"/>
      <c r="C194" s="433"/>
      <c r="D194" s="433"/>
      <c r="E194" s="434"/>
      <c r="F194" s="434"/>
      <c r="G194" s="397"/>
      <c r="H194" s="397"/>
      <c r="I194" s="397"/>
    </row>
    <row r="195" spans="1:9" ht="12.75">
      <c r="A195" s="432"/>
      <c r="B195" s="435"/>
      <c r="C195" s="433"/>
      <c r="D195" s="433"/>
      <c r="E195" s="434"/>
      <c r="F195" s="434"/>
      <c r="G195" s="397"/>
      <c r="H195" s="397"/>
      <c r="I195" s="397"/>
    </row>
    <row r="196" spans="1:9" ht="12.75">
      <c r="A196" s="432"/>
      <c r="B196" s="435"/>
      <c r="C196" s="433"/>
      <c r="D196" s="433"/>
      <c r="E196" s="434"/>
      <c r="F196" s="434"/>
      <c r="G196" s="397"/>
      <c r="H196" s="397"/>
      <c r="I196" s="397"/>
    </row>
    <row r="197" spans="1:9" ht="12.75">
      <c r="A197" s="432"/>
      <c r="B197" s="435"/>
      <c r="C197" s="433"/>
      <c r="D197" s="433"/>
      <c r="E197" s="434"/>
      <c r="F197" s="434"/>
      <c r="G197" s="397"/>
      <c r="H197" s="397"/>
      <c r="I197" s="397"/>
    </row>
    <row r="198" spans="1:9" ht="12.75">
      <c r="A198" s="432"/>
      <c r="B198" s="435"/>
      <c r="C198" s="433"/>
      <c r="D198" s="433"/>
      <c r="E198" s="434"/>
      <c r="F198" s="434"/>
      <c r="G198" s="397"/>
      <c r="H198" s="397"/>
      <c r="I198" s="397"/>
    </row>
    <row r="199" spans="1:9" ht="12.75">
      <c r="A199" s="432"/>
      <c r="B199" s="435"/>
      <c r="C199" s="433"/>
      <c r="D199" s="433"/>
      <c r="E199" s="434"/>
      <c r="F199" s="434"/>
      <c r="G199" s="397"/>
      <c r="H199" s="397"/>
      <c r="I199" s="397"/>
    </row>
    <row r="200" spans="1:9" ht="12.75">
      <c r="A200" s="432"/>
      <c r="B200" s="435"/>
      <c r="C200" s="433"/>
      <c r="D200" s="433"/>
      <c r="E200" s="434"/>
      <c r="F200" s="434"/>
      <c r="G200" s="397"/>
      <c r="H200" s="397"/>
      <c r="I200" s="397"/>
    </row>
    <row r="201" spans="1:9" ht="12.75">
      <c r="A201" s="432"/>
      <c r="B201" s="435"/>
      <c r="C201" s="433"/>
      <c r="D201" s="433"/>
      <c r="E201" s="434"/>
      <c r="F201" s="434"/>
      <c r="G201" s="397"/>
      <c r="H201" s="397"/>
      <c r="I201" s="397"/>
    </row>
    <row r="202" spans="1:9" ht="12.75">
      <c r="A202" s="432"/>
      <c r="B202" s="435"/>
      <c r="C202" s="433"/>
      <c r="D202" s="433"/>
      <c r="E202" s="434"/>
      <c r="F202" s="434"/>
      <c r="G202" s="397"/>
      <c r="H202" s="397"/>
      <c r="I202" s="397"/>
    </row>
    <row r="203" spans="1:9" ht="12.75">
      <c r="A203" s="432"/>
      <c r="B203" s="435"/>
      <c r="C203" s="433"/>
      <c r="D203" s="433"/>
      <c r="E203" s="434"/>
      <c r="F203" s="434"/>
      <c r="G203" s="397"/>
      <c r="H203" s="397"/>
      <c r="I203" s="397"/>
    </row>
    <row r="204" spans="1:9" ht="12.75">
      <c r="A204" s="432"/>
      <c r="B204" s="435"/>
      <c r="C204" s="433"/>
      <c r="D204" s="433"/>
      <c r="E204" s="434"/>
      <c r="F204" s="434"/>
      <c r="G204" s="397"/>
      <c r="H204" s="397"/>
      <c r="I204" s="397"/>
    </row>
    <row r="205" spans="1:9" ht="12.75">
      <c r="A205" s="432"/>
      <c r="B205" s="435"/>
      <c r="C205" s="433"/>
      <c r="D205" s="433"/>
      <c r="E205" s="434"/>
      <c r="F205" s="434"/>
      <c r="G205" s="397"/>
      <c r="H205" s="397"/>
      <c r="I205" s="397"/>
    </row>
    <row r="206" spans="1:9" ht="12.75">
      <c r="A206" s="432"/>
      <c r="B206" s="435"/>
      <c r="C206" s="433"/>
      <c r="D206" s="433"/>
      <c r="E206" s="434"/>
      <c r="F206" s="434"/>
      <c r="G206" s="397"/>
      <c r="H206" s="397"/>
      <c r="I206" s="397"/>
    </row>
    <row r="207" spans="1:9" ht="12.75">
      <c r="A207" s="432"/>
      <c r="B207" s="435"/>
      <c r="C207" s="433"/>
      <c r="D207" s="433"/>
      <c r="E207" s="434"/>
      <c r="F207" s="434"/>
      <c r="G207" s="397"/>
      <c r="H207" s="397"/>
      <c r="I207" s="397"/>
    </row>
    <row r="208" spans="1:9" ht="12.75">
      <c r="A208" s="432"/>
      <c r="B208" s="435"/>
      <c r="C208" s="433"/>
      <c r="D208" s="433"/>
      <c r="E208" s="434"/>
      <c r="F208" s="434"/>
      <c r="G208" s="397"/>
      <c r="H208" s="397"/>
      <c r="I208" s="397"/>
    </row>
    <row r="209" spans="1:9" ht="12.75">
      <c r="A209" s="432"/>
      <c r="B209" s="435"/>
      <c r="C209" s="433"/>
      <c r="D209" s="433"/>
      <c r="E209" s="434"/>
      <c r="F209" s="434"/>
      <c r="G209" s="397"/>
      <c r="H209" s="397"/>
      <c r="I209" s="397"/>
    </row>
    <row r="210" spans="1:9" ht="12.75">
      <c r="A210" s="432"/>
      <c r="B210" s="435"/>
      <c r="C210" s="433"/>
      <c r="D210" s="433"/>
      <c r="E210" s="434"/>
      <c r="F210" s="434"/>
      <c r="G210" s="397"/>
      <c r="H210" s="397"/>
      <c r="I210" s="397"/>
    </row>
    <row r="211" spans="1:9" ht="12.75">
      <c r="A211" s="432"/>
      <c r="B211" s="435"/>
      <c r="C211" s="433"/>
      <c r="D211" s="433"/>
      <c r="E211" s="434"/>
      <c r="F211" s="434"/>
      <c r="G211" s="397"/>
      <c r="H211" s="397"/>
      <c r="I211" s="397"/>
    </row>
    <row r="212" spans="1:9" ht="12.75">
      <c r="A212" s="432"/>
      <c r="B212" s="435"/>
      <c r="C212" s="433"/>
      <c r="D212" s="433"/>
      <c r="E212" s="434"/>
      <c r="F212" s="434"/>
      <c r="G212" s="397"/>
      <c r="H212" s="397"/>
      <c r="I212" s="397"/>
    </row>
    <row r="213" spans="1:9" ht="12.75">
      <c r="A213" s="432"/>
      <c r="B213" s="435"/>
      <c r="C213" s="433"/>
      <c r="D213" s="433"/>
      <c r="E213" s="434"/>
      <c r="F213" s="434"/>
      <c r="G213" s="397"/>
      <c r="H213" s="397"/>
      <c r="I213" s="397"/>
    </row>
    <row r="214" spans="1:9" ht="12.75">
      <c r="A214" s="432"/>
      <c r="B214" s="435"/>
      <c r="C214" s="433"/>
      <c r="D214" s="433"/>
      <c r="E214" s="434"/>
      <c r="F214" s="434"/>
      <c r="G214" s="397"/>
      <c r="H214" s="397"/>
      <c r="I214" s="397"/>
    </row>
    <row r="215" spans="1:9" ht="12.75">
      <c r="A215" s="432"/>
      <c r="B215" s="435"/>
      <c r="C215" s="433"/>
      <c r="D215" s="433"/>
      <c r="E215" s="434"/>
      <c r="F215" s="434"/>
      <c r="G215" s="397"/>
      <c r="H215" s="397"/>
      <c r="I215" s="397"/>
    </row>
    <row r="216" spans="1:9" ht="12.75">
      <c r="A216" s="432"/>
      <c r="B216" s="435"/>
      <c r="C216" s="433"/>
      <c r="D216" s="433"/>
      <c r="E216" s="434"/>
      <c r="F216" s="434"/>
      <c r="G216" s="397"/>
      <c r="H216" s="397"/>
      <c r="I216" s="397"/>
    </row>
    <row r="217" spans="1:9" ht="12.75">
      <c r="A217" s="432"/>
      <c r="B217" s="435"/>
      <c r="C217" s="433"/>
      <c r="D217" s="433"/>
      <c r="E217" s="434"/>
      <c r="F217" s="434"/>
      <c r="G217" s="397"/>
      <c r="H217" s="397"/>
      <c r="I217" s="397"/>
    </row>
    <row r="218" spans="1:9" ht="12.75">
      <c r="A218" s="432"/>
      <c r="B218" s="435"/>
      <c r="C218" s="433"/>
      <c r="D218" s="433"/>
      <c r="E218" s="434"/>
      <c r="F218" s="434"/>
      <c r="G218" s="397"/>
      <c r="H218" s="397"/>
      <c r="I218" s="397"/>
    </row>
    <row r="219" spans="1:9" ht="12.75">
      <c r="A219" s="432"/>
      <c r="B219" s="435"/>
      <c r="C219" s="433"/>
      <c r="D219" s="433"/>
      <c r="E219" s="434"/>
      <c r="F219" s="434"/>
      <c r="G219" s="397"/>
      <c r="H219" s="397"/>
      <c r="I219" s="397"/>
    </row>
    <row r="220" spans="1:9" ht="12.75">
      <c r="A220" s="432"/>
      <c r="B220" s="435"/>
      <c r="C220" s="433"/>
      <c r="D220" s="433"/>
      <c r="E220" s="434"/>
      <c r="F220" s="434"/>
      <c r="G220" s="397"/>
      <c r="H220" s="397"/>
      <c r="I220" s="397"/>
    </row>
    <row r="221" spans="1:9" ht="12.75">
      <c r="A221" s="432"/>
      <c r="B221" s="435"/>
      <c r="C221" s="433"/>
      <c r="D221" s="433"/>
      <c r="E221" s="434"/>
      <c r="F221" s="434"/>
      <c r="G221" s="397"/>
      <c r="H221" s="397"/>
      <c r="I221" s="397"/>
    </row>
    <row r="222" spans="1:9" ht="12.75">
      <c r="A222" s="432"/>
      <c r="B222" s="435"/>
      <c r="C222" s="433"/>
      <c r="D222" s="433"/>
      <c r="E222" s="434"/>
      <c r="F222" s="434"/>
      <c r="G222" s="397"/>
      <c r="H222" s="397"/>
      <c r="I222" s="397"/>
    </row>
    <row r="223" spans="1:9" ht="12.75">
      <c r="A223" s="432"/>
      <c r="B223" s="435"/>
      <c r="C223" s="433"/>
      <c r="D223" s="433"/>
      <c r="E223" s="434"/>
      <c r="F223" s="434"/>
      <c r="G223" s="397"/>
      <c r="H223" s="397"/>
      <c r="I223" s="397"/>
    </row>
    <row r="224" spans="1:9" ht="12.75">
      <c r="A224" s="432"/>
      <c r="B224" s="435"/>
      <c r="C224" s="433"/>
      <c r="D224" s="433"/>
      <c r="E224" s="434"/>
      <c r="F224" s="434"/>
      <c r="G224" s="397"/>
      <c r="H224" s="397"/>
      <c r="I224" s="397"/>
    </row>
    <row r="225" spans="1:9" ht="12.75">
      <c r="A225" s="432"/>
      <c r="B225" s="435"/>
      <c r="C225" s="433"/>
      <c r="D225" s="433"/>
      <c r="E225" s="434"/>
      <c r="F225" s="434"/>
      <c r="G225" s="397"/>
      <c r="H225" s="397"/>
      <c r="I225" s="397"/>
    </row>
    <row r="226" spans="1:9" ht="12.75">
      <c r="A226" s="432"/>
      <c r="B226" s="435"/>
      <c r="C226" s="433"/>
      <c r="D226" s="433"/>
      <c r="E226" s="434"/>
      <c r="F226" s="434"/>
      <c r="G226" s="397"/>
      <c r="H226" s="397"/>
      <c r="I226" s="397"/>
    </row>
    <row r="227" spans="1:9" ht="12.75">
      <c r="A227" s="432"/>
      <c r="B227" s="435"/>
      <c r="C227" s="433"/>
      <c r="D227" s="433"/>
      <c r="E227" s="434"/>
      <c r="F227" s="434"/>
      <c r="G227" s="397"/>
      <c r="H227" s="397"/>
      <c r="I227" s="397"/>
    </row>
    <row r="228" spans="1:9" ht="12.75">
      <c r="A228" s="432"/>
      <c r="B228" s="435"/>
      <c r="C228" s="433"/>
      <c r="D228" s="433"/>
      <c r="E228" s="434"/>
      <c r="F228" s="434"/>
      <c r="G228" s="397"/>
      <c r="H228" s="397"/>
      <c r="I228" s="397"/>
    </row>
    <row r="229" spans="1:9" ht="12.75">
      <c r="A229" s="432"/>
      <c r="B229" s="435"/>
      <c r="C229" s="433"/>
      <c r="D229" s="433"/>
      <c r="E229" s="434"/>
      <c r="F229" s="434"/>
      <c r="G229" s="397"/>
      <c r="H229" s="397"/>
      <c r="I229" s="397"/>
    </row>
    <row r="230" spans="1:9" ht="12.75">
      <c r="A230" s="432"/>
      <c r="B230" s="435"/>
      <c r="C230" s="433"/>
      <c r="D230" s="433"/>
      <c r="E230" s="434"/>
      <c r="F230" s="434"/>
      <c r="G230" s="397"/>
      <c r="H230" s="397"/>
      <c r="I230" s="397"/>
    </row>
    <row r="231" spans="1:9" ht="12.75">
      <c r="A231" s="432"/>
      <c r="B231" s="435"/>
      <c r="C231" s="433"/>
      <c r="D231" s="433"/>
      <c r="E231" s="434"/>
      <c r="F231" s="434"/>
      <c r="G231" s="397"/>
      <c r="H231" s="397"/>
      <c r="I231" s="397"/>
    </row>
    <row r="232" spans="1:9" ht="12.75">
      <c r="A232" s="432"/>
      <c r="B232" s="435"/>
      <c r="C232" s="433"/>
      <c r="D232" s="433"/>
      <c r="E232" s="434"/>
      <c r="F232" s="434"/>
      <c r="G232" s="397"/>
      <c r="H232" s="397"/>
      <c r="I232" s="397"/>
    </row>
    <row r="233" spans="1:9" ht="12.75">
      <c r="A233" s="432"/>
      <c r="B233" s="435"/>
      <c r="C233" s="433"/>
      <c r="D233" s="433"/>
      <c r="E233" s="434"/>
      <c r="F233" s="434"/>
      <c r="G233" s="397"/>
      <c r="H233" s="397"/>
      <c r="I233" s="397"/>
    </row>
    <row r="234" spans="1:9" ht="12.75">
      <c r="A234" s="432"/>
      <c r="B234" s="435"/>
      <c r="C234" s="433"/>
      <c r="D234" s="433"/>
      <c r="E234" s="434"/>
      <c r="F234" s="434"/>
      <c r="G234" s="397"/>
      <c r="H234" s="397"/>
      <c r="I234" s="397"/>
    </row>
    <row r="235" spans="1:9" ht="12.75">
      <c r="A235" s="432"/>
      <c r="B235" s="435"/>
      <c r="C235" s="433"/>
      <c r="D235" s="433"/>
      <c r="E235" s="434"/>
      <c r="F235" s="434"/>
      <c r="G235" s="397"/>
      <c r="H235" s="397"/>
      <c r="I235" s="397"/>
    </row>
    <row r="236" spans="1:9" ht="12.75">
      <c r="A236" s="432"/>
      <c r="B236" s="435"/>
      <c r="C236" s="433"/>
      <c r="D236" s="433"/>
      <c r="E236" s="434"/>
      <c r="F236" s="434"/>
      <c r="G236" s="397"/>
      <c r="H236" s="397"/>
      <c r="I236" s="397"/>
    </row>
    <row r="237" spans="1:9" ht="12.75">
      <c r="A237" s="432"/>
      <c r="B237" s="435"/>
      <c r="C237" s="433"/>
      <c r="D237" s="433"/>
      <c r="E237" s="434"/>
      <c r="F237" s="434"/>
      <c r="G237" s="397"/>
      <c r="H237" s="397"/>
      <c r="I237" s="397"/>
    </row>
    <row r="238" spans="1:9" ht="12.75">
      <c r="A238" s="432"/>
      <c r="B238" s="435"/>
      <c r="C238" s="433"/>
      <c r="D238" s="433"/>
      <c r="E238" s="434"/>
      <c r="F238" s="434"/>
      <c r="G238" s="397"/>
      <c r="H238" s="397"/>
      <c r="I238" s="397"/>
    </row>
    <row r="239" spans="1:9" ht="12.75">
      <c r="A239" s="432"/>
      <c r="B239" s="435"/>
      <c r="C239" s="433"/>
      <c r="D239" s="433"/>
      <c r="E239" s="434"/>
      <c r="F239" s="434"/>
      <c r="G239" s="397"/>
      <c r="H239" s="397"/>
      <c r="I239" s="397"/>
    </row>
    <row r="240" spans="1:9" ht="12.75">
      <c r="A240" s="432"/>
      <c r="B240" s="435"/>
      <c r="C240" s="433"/>
      <c r="D240" s="433"/>
      <c r="E240" s="434"/>
      <c r="F240" s="434"/>
      <c r="G240" s="397"/>
      <c r="H240" s="397"/>
      <c r="I240" s="397"/>
    </row>
    <row r="241" spans="1:9" ht="12.75">
      <c r="A241" s="432"/>
      <c r="B241" s="435"/>
      <c r="C241" s="433"/>
      <c r="D241" s="433"/>
      <c r="E241" s="434"/>
      <c r="F241" s="434"/>
      <c r="G241" s="397"/>
      <c r="H241" s="397"/>
      <c r="I241" s="397"/>
    </row>
    <row r="242" spans="1:9" ht="12.75">
      <c r="A242" s="432"/>
      <c r="B242" s="435"/>
      <c r="C242" s="433"/>
      <c r="D242" s="433"/>
      <c r="E242" s="434"/>
      <c r="F242" s="434"/>
      <c r="G242" s="397"/>
      <c r="H242" s="397"/>
      <c r="I242" s="397"/>
    </row>
    <row r="243" spans="1:9" ht="12.75">
      <c r="A243" s="432"/>
      <c r="B243" s="435"/>
      <c r="C243" s="433"/>
      <c r="D243" s="433"/>
      <c r="E243" s="434"/>
      <c r="F243" s="434"/>
      <c r="G243" s="397"/>
      <c r="H243" s="397"/>
      <c r="I243" s="397"/>
    </row>
    <row r="244" spans="1:9" ht="12.75">
      <c r="A244" s="432"/>
      <c r="B244" s="435"/>
      <c r="C244" s="433"/>
      <c r="D244" s="433"/>
      <c r="E244" s="434"/>
      <c r="F244" s="434"/>
      <c r="G244" s="397"/>
      <c r="H244" s="397"/>
      <c r="I244" s="397"/>
    </row>
    <row r="245" spans="1:9" ht="12.75">
      <c r="A245" s="432"/>
      <c r="B245" s="435"/>
      <c r="C245" s="433"/>
      <c r="D245" s="433"/>
      <c r="E245" s="434"/>
      <c r="F245" s="434"/>
      <c r="G245" s="397"/>
      <c r="H245" s="397"/>
      <c r="I245" s="397"/>
    </row>
    <row r="246" spans="1:9" ht="12.75">
      <c r="A246" s="432"/>
      <c r="B246" s="435"/>
      <c r="C246" s="433"/>
      <c r="D246" s="433"/>
      <c r="E246" s="434"/>
      <c r="F246" s="434"/>
      <c r="G246" s="397"/>
      <c r="H246" s="397"/>
      <c r="I246" s="397"/>
    </row>
    <row r="247" spans="1:9" ht="12.75">
      <c r="A247" s="432"/>
      <c r="B247" s="435"/>
      <c r="C247" s="433"/>
      <c r="D247" s="433"/>
      <c r="E247" s="434"/>
      <c r="F247" s="434"/>
      <c r="G247" s="397"/>
      <c r="H247" s="397"/>
      <c r="I247" s="397"/>
    </row>
    <row r="248" spans="1:9" ht="12.75">
      <c r="A248" s="432"/>
      <c r="B248" s="435"/>
      <c r="C248" s="433"/>
      <c r="D248" s="433"/>
      <c r="E248" s="434"/>
      <c r="F248" s="434"/>
      <c r="G248" s="397"/>
      <c r="H248" s="397"/>
      <c r="I248" s="397"/>
    </row>
    <row r="249" spans="1:9" ht="12.75">
      <c r="A249" s="432"/>
      <c r="B249" s="435"/>
      <c r="C249" s="433"/>
      <c r="D249" s="433"/>
      <c r="E249" s="434"/>
      <c r="F249" s="434"/>
      <c r="G249" s="397"/>
      <c r="H249" s="397"/>
      <c r="I249" s="397"/>
    </row>
    <row r="250" spans="1:9" ht="12.75">
      <c r="A250" s="432"/>
      <c r="B250" s="435"/>
      <c r="C250" s="433"/>
      <c r="D250" s="433"/>
      <c r="E250" s="434"/>
      <c r="F250" s="434"/>
      <c r="G250" s="397"/>
      <c r="H250" s="397"/>
      <c r="I250" s="397"/>
    </row>
    <row r="251" spans="1:9" ht="12.75">
      <c r="A251" s="432"/>
      <c r="B251" s="435"/>
      <c r="C251" s="433"/>
      <c r="D251" s="433"/>
      <c r="E251" s="434"/>
      <c r="F251" s="434"/>
      <c r="G251" s="397"/>
      <c r="H251" s="397"/>
      <c r="I251" s="397"/>
    </row>
    <row r="252" spans="1:9" ht="12.75">
      <c r="A252" s="432"/>
      <c r="B252" s="435"/>
      <c r="C252" s="433"/>
      <c r="D252" s="433"/>
      <c r="E252" s="434"/>
      <c r="F252" s="434"/>
      <c r="G252" s="397"/>
      <c r="H252" s="397"/>
      <c r="I252" s="397"/>
    </row>
    <row r="253" spans="1:9" ht="12.75">
      <c r="A253" s="432"/>
      <c r="B253" s="435"/>
      <c r="C253" s="433"/>
      <c r="D253" s="433"/>
      <c r="E253" s="434"/>
      <c r="F253" s="434"/>
      <c r="G253" s="397"/>
      <c r="H253" s="397"/>
      <c r="I253" s="397"/>
    </row>
    <row r="254" spans="1:9" ht="12.75">
      <c r="A254" s="432"/>
      <c r="B254" s="435"/>
      <c r="C254" s="433"/>
      <c r="D254" s="433"/>
      <c r="E254" s="434"/>
      <c r="F254" s="434"/>
      <c r="G254" s="397"/>
      <c r="H254" s="397"/>
      <c r="I254" s="397"/>
    </row>
    <row r="255" spans="1:9" ht="12.75">
      <c r="A255" s="432"/>
      <c r="B255" s="435"/>
      <c r="C255" s="433"/>
      <c r="D255" s="433"/>
      <c r="E255" s="434"/>
      <c r="F255" s="434"/>
      <c r="G255" s="397"/>
      <c r="H255" s="397"/>
      <c r="I255" s="397"/>
    </row>
    <row r="256" spans="1:9" ht="12.75">
      <c r="A256" s="432"/>
      <c r="B256" s="435"/>
      <c r="C256" s="433"/>
      <c r="D256" s="433"/>
      <c r="E256" s="434"/>
      <c r="F256" s="434"/>
      <c r="G256" s="397"/>
      <c r="H256" s="397"/>
      <c r="I256" s="397"/>
    </row>
    <row r="257" spans="1:9" ht="12.75">
      <c r="A257" s="432"/>
      <c r="B257" s="435"/>
      <c r="C257" s="433"/>
      <c r="D257" s="433"/>
      <c r="E257" s="434"/>
      <c r="F257" s="434"/>
      <c r="G257" s="397"/>
      <c r="H257" s="397"/>
      <c r="I257" s="397"/>
    </row>
    <row r="258" spans="1:9" ht="12.75">
      <c r="A258" s="432"/>
      <c r="B258" s="435"/>
      <c r="C258" s="433"/>
      <c r="D258" s="433"/>
      <c r="E258" s="434"/>
      <c r="F258" s="434"/>
      <c r="G258" s="397"/>
      <c r="H258" s="397"/>
      <c r="I258" s="397"/>
    </row>
    <row r="259" spans="1:9" ht="12.75">
      <c r="A259" s="432"/>
      <c r="B259" s="435"/>
      <c r="C259" s="433"/>
      <c r="D259" s="433"/>
      <c r="E259" s="434"/>
      <c r="F259" s="434"/>
      <c r="G259" s="397"/>
      <c r="H259" s="397"/>
      <c r="I259" s="397"/>
    </row>
    <row r="260" spans="1:9" ht="12.75">
      <c r="A260" s="432"/>
      <c r="B260" s="435"/>
      <c r="C260" s="433"/>
      <c r="D260" s="433"/>
      <c r="E260" s="434"/>
      <c r="F260" s="434"/>
      <c r="G260" s="397"/>
      <c r="H260" s="397"/>
      <c r="I260" s="397"/>
    </row>
    <row r="261" spans="1:9" ht="12.75">
      <c r="A261" s="432"/>
      <c r="B261" s="435"/>
      <c r="C261" s="433"/>
      <c r="D261" s="433"/>
      <c r="E261" s="434"/>
      <c r="F261" s="434"/>
      <c r="G261" s="397"/>
      <c r="H261" s="397"/>
      <c r="I261" s="397"/>
    </row>
    <row r="262" spans="1:9" ht="12.75">
      <c r="A262" s="432"/>
      <c r="B262" s="435"/>
      <c r="C262" s="433"/>
      <c r="D262" s="433"/>
      <c r="E262" s="434"/>
      <c r="F262" s="434"/>
      <c r="G262" s="397"/>
      <c r="H262" s="397"/>
      <c r="I262" s="397"/>
    </row>
    <row r="263" spans="1:9" ht="12.75">
      <c r="A263" s="432"/>
      <c r="B263" s="435"/>
      <c r="C263" s="433"/>
      <c r="D263" s="433"/>
      <c r="E263" s="434"/>
      <c r="F263" s="434"/>
      <c r="G263" s="397"/>
      <c r="H263" s="397"/>
      <c r="I263" s="397"/>
    </row>
    <row r="264" spans="1:9" ht="12.75">
      <c r="A264" s="432"/>
      <c r="B264" s="435"/>
      <c r="C264" s="433"/>
      <c r="D264" s="433"/>
      <c r="E264" s="434"/>
      <c r="F264" s="434"/>
      <c r="G264" s="397"/>
      <c r="H264" s="397"/>
      <c r="I264" s="397"/>
    </row>
    <row r="265" spans="1:9" ht="12.75">
      <c r="A265" s="432"/>
      <c r="B265" s="435"/>
      <c r="C265" s="433"/>
      <c r="D265" s="433"/>
      <c r="E265" s="434"/>
      <c r="F265" s="434"/>
      <c r="G265" s="397"/>
      <c r="H265" s="397"/>
      <c r="I265" s="397"/>
    </row>
    <row r="266" spans="1:9" ht="12.75">
      <c r="A266" s="432"/>
      <c r="B266" s="435"/>
      <c r="C266" s="433"/>
      <c r="D266" s="433"/>
      <c r="E266" s="434"/>
      <c r="F266" s="434"/>
      <c r="G266" s="397"/>
      <c r="H266" s="397"/>
      <c r="I266" s="397"/>
    </row>
    <row r="267" spans="1:9" ht="12.75">
      <c r="A267" s="432"/>
      <c r="B267" s="435"/>
      <c r="C267" s="433"/>
      <c r="D267" s="433"/>
      <c r="E267" s="434"/>
      <c r="F267" s="434"/>
      <c r="G267" s="397"/>
      <c r="H267" s="397"/>
      <c r="I267" s="397"/>
    </row>
    <row r="268" spans="1:9" ht="12.75">
      <c r="A268" s="432"/>
      <c r="B268" s="435"/>
      <c r="C268" s="433"/>
      <c r="D268" s="433"/>
      <c r="E268" s="434"/>
      <c r="F268" s="434"/>
      <c r="G268" s="397"/>
      <c r="H268" s="397"/>
      <c r="I268" s="397"/>
    </row>
    <row r="269" spans="1:9" ht="12.75">
      <c r="A269" s="432"/>
      <c r="B269" s="435"/>
      <c r="C269" s="433"/>
      <c r="D269" s="433"/>
      <c r="E269" s="434"/>
      <c r="F269" s="434"/>
      <c r="G269" s="397"/>
      <c r="H269" s="397"/>
      <c r="I269" s="397"/>
    </row>
    <row r="270" spans="1:9" ht="12.75">
      <c r="A270" s="432"/>
      <c r="B270" s="435"/>
      <c r="C270" s="433"/>
      <c r="D270" s="433"/>
      <c r="E270" s="434"/>
      <c r="F270" s="434"/>
      <c r="G270" s="397"/>
      <c r="H270" s="397"/>
      <c r="I270" s="397"/>
    </row>
    <row r="271" spans="1:9" ht="12.75">
      <c r="A271" s="432"/>
      <c r="B271" s="435"/>
      <c r="C271" s="433"/>
      <c r="D271" s="433"/>
      <c r="E271" s="434"/>
      <c r="F271" s="434"/>
      <c r="G271" s="397"/>
      <c r="H271" s="397"/>
      <c r="I271" s="397"/>
    </row>
    <row r="272" spans="1:9" ht="12.75">
      <c r="A272" s="432"/>
      <c r="B272" s="435"/>
      <c r="C272" s="433"/>
      <c r="D272" s="433"/>
      <c r="E272" s="434"/>
      <c r="F272" s="434"/>
      <c r="G272" s="397"/>
      <c r="H272" s="397"/>
      <c r="I272" s="397"/>
    </row>
    <row r="273" spans="1:9" ht="12.75">
      <c r="A273" s="432"/>
      <c r="B273" s="435"/>
      <c r="C273" s="433"/>
      <c r="D273" s="433"/>
      <c r="E273" s="434"/>
      <c r="F273" s="434"/>
      <c r="G273" s="397"/>
      <c r="H273" s="397"/>
      <c r="I273" s="397"/>
    </row>
    <row r="274" spans="1:9" ht="12.75">
      <c r="A274" s="432"/>
      <c r="B274" s="435"/>
      <c r="C274" s="433"/>
      <c r="D274" s="433"/>
      <c r="E274" s="434"/>
      <c r="F274" s="434"/>
      <c r="G274" s="397"/>
      <c r="H274" s="397"/>
      <c r="I274" s="397"/>
    </row>
    <row r="275" spans="1:9" ht="12.75">
      <c r="A275" s="432"/>
      <c r="B275" s="435"/>
      <c r="C275" s="433"/>
      <c r="D275" s="433"/>
      <c r="E275" s="434"/>
      <c r="F275" s="434"/>
      <c r="G275" s="397"/>
      <c r="H275" s="397"/>
      <c r="I275" s="397"/>
    </row>
    <row r="276" spans="1:9" ht="12.75">
      <c r="A276" s="432"/>
      <c r="B276" s="435"/>
      <c r="C276" s="433"/>
      <c r="D276" s="433"/>
      <c r="E276" s="434"/>
      <c r="F276" s="434"/>
      <c r="G276" s="397"/>
      <c r="H276" s="397"/>
      <c r="I276" s="397"/>
    </row>
    <row r="277" spans="1:9" ht="12.75">
      <c r="A277" s="432"/>
      <c r="B277" s="435"/>
      <c r="C277" s="433"/>
      <c r="D277" s="433"/>
      <c r="E277" s="434"/>
      <c r="F277" s="434"/>
      <c r="G277" s="397"/>
      <c r="H277" s="397"/>
      <c r="I277" s="397"/>
    </row>
    <row r="278" spans="1:9" ht="12.75">
      <c r="A278" s="432"/>
      <c r="B278" s="435"/>
      <c r="C278" s="433"/>
      <c r="D278" s="433"/>
      <c r="E278" s="434"/>
      <c r="F278" s="434"/>
      <c r="G278" s="397"/>
      <c r="H278" s="397"/>
      <c r="I278" s="397"/>
    </row>
    <row r="279" spans="1:9" ht="12.75">
      <c r="A279" s="432"/>
      <c r="B279" s="435"/>
      <c r="C279" s="433"/>
      <c r="D279" s="433"/>
      <c r="E279" s="434"/>
      <c r="F279" s="434"/>
      <c r="G279" s="397"/>
      <c r="H279" s="397"/>
      <c r="I279" s="397"/>
    </row>
    <row r="280" spans="1:9" ht="12.75">
      <c r="A280" s="432"/>
      <c r="B280" s="435"/>
      <c r="C280" s="433"/>
      <c r="D280" s="433"/>
      <c r="E280" s="434"/>
      <c r="F280" s="434"/>
      <c r="G280" s="397"/>
      <c r="H280" s="397"/>
      <c r="I280" s="397"/>
    </row>
    <row r="281" spans="1:9" ht="12.75">
      <c r="A281" s="432"/>
      <c r="B281" s="435"/>
      <c r="C281" s="433"/>
      <c r="D281" s="433"/>
      <c r="E281" s="434"/>
      <c r="F281" s="434"/>
      <c r="G281" s="397"/>
      <c r="H281" s="397"/>
      <c r="I281" s="397"/>
    </row>
    <row r="282" spans="1:9" ht="12.75">
      <c r="A282" s="432"/>
      <c r="B282" s="435"/>
      <c r="C282" s="433"/>
      <c r="D282" s="433"/>
      <c r="E282" s="434"/>
      <c r="F282" s="434"/>
      <c r="G282" s="397"/>
      <c r="H282" s="397"/>
      <c r="I282" s="397"/>
    </row>
    <row r="283" spans="1:9" ht="12.75">
      <c r="A283" s="432"/>
      <c r="B283" s="435"/>
      <c r="C283" s="433"/>
      <c r="D283" s="433"/>
      <c r="E283" s="434"/>
      <c r="F283" s="434"/>
      <c r="G283" s="397"/>
      <c r="H283" s="397"/>
      <c r="I283" s="397"/>
    </row>
    <row r="284" spans="1:9" ht="12.75">
      <c r="A284" s="432"/>
      <c r="B284" s="435"/>
      <c r="C284" s="433"/>
      <c r="D284" s="433"/>
      <c r="E284" s="434"/>
      <c r="F284" s="434"/>
      <c r="G284" s="397"/>
      <c r="H284" s="397"/>
      <c r="I284" s="397"/>
    </row>
    <row r="285" spans="1:9" ht="12.75">
      <c r="A285" s="432"/>
      <c r="B285" s="435"/>
      <c r="C285" s="433"/>
      <c r="D285" s="433"/>
      <c r="E285" s="434"/>
      <c r="F285" s="434"/>
      <c r="G285" s="397"/>
      <c r="H285" s="397"/>
      <c r="I285" s="397"/>
    </row>
    <row r="286" spans="1:9" ht="12.75">
      <c r="A286" s="432"/>
      <c r="B286" s="435"/>
      <c r="C286" s="433"/>
      <c r="D286" s="433"/>
      <c r="E286" s="434"/>
      <c r="F286" s="434"/>
      <c r="G286" s="397"/>
      <c r="H286" s="397"/>
      <c r="I286" s="397"/>
    </row>
    <row r="287" spans="1:9" ht="12.75">
      <c r="A287" s="432"/>
      <c r="B287" s="435"/>
      <c r="C287" s="433"/>
      <c r="D287" s="433"/>
      <c r="E287" s="434"/>
      <c r="F287" s="434"/>
      <c r="G287" s="397"/>
      <c r="H287" s="397"/>
      <c r="I287" s="397"/>
    </row>
    <row r="288" spans="1:9" ht="12.75">
      <c r="A288" s="432"/>
      <c r="B288" s="435"/>
      <c r="C288" s="433"/>
      <c r="D288" s="433"/>
      <c r="E288" s="434"/>
      <c r="F288" s="434"/>
      <c r="G288" s="397"/>
      <c r="H288" s="397"/>
      <c r="I288" s="397"/>
    </row>
    <row r="289" spans="1:9" ht="12.75">
      <c r="A289" s="432"/>
      <c r="B289" s="435"/>
      <c r="C289" s="433"/>
      <c r="D289" s="433"/>
      <c r="E289" s="434"/>
      <c r="F289" s="434"/>
      <c r="G289" s="397"/>
      <c r="H289" s="397"/>
      <c r="I289" s="397"/>
    </row>
    <row r="290" spans="1:9" ht="12.75">
      <c r="A290" s="432"/>
      <c r="B290" s="435"/>
      <c r="C290" s="433"/>
      <c r="D290" s="433"/>
      <c r="E290" s="434"/>
      <c r="F290" s="434"/>
      <c r="G290" s="397"/>
      <c r="H290" s="397"/>
      <c r="I290" s="397"/>
    </row>
    <row r="291" spans="1:9" ht="12.75">
      <c r="A291" s="432"/>
      <c r="B291" s="435"/>
      <c r="C291" s="433"/>
      <c r="D291" s="433"/>
      <c r="E291" s="434"/>
      <c r="F291" s="434"/>
      <c r="G291" s="397"/>
      <c r="H291" s="397"/>
      <c r="I291" s="397"/>
    </row>
    <row r="292" spans="1:9" ht="12.75">
      <c r="A292" s="432"/>
      <c r="B292" s="435"/>
      <c r="C292" s="433"/>
      <c r="D292" s="433"/>
      <c r="E292" s="434"/>
      <c r="F292" s="434"/>
      <c r="G292" s="397"/>
      <c r="H292" s="397"/>
      <c r="I292" s="397"/>
    </row>
    <row r="293" spans="1:9" ht="12.75">
      <c r="A293" s="432"/>
      <c r="B293" s="435"/>
      <c r="C293" s="433"/>
      <c r="D293" s="433"/>
      <c r="E293" s="434"/>
      <c r="F293" s="434"/>
      <c r="G293" s="397"/>
      <c r="H293" s="397"/>
      <c r="I293" s="397"/>
    </row>
    <row r="294" spans="1:9" ht="12.75">
      <c r="A294" s="432"/>
      <c r="B294" s="435"/>
      <c r="C294" s="433"/>
      <c r="D294" s="433"/>
      <c r="E294" s="434"/>
      <c r="F294" s="434"/>
      <c r="G294" s="397"/>
      <c r="H294" s="397"/>
      <c r="I294" s="397"/>
    </row>
    <row r="295" spans="1:9" ht="12.75">
      <c r="A295" s="432"/>
      <c r="B295" s="435"/>
      <c r="C295" s="433"/>
      <c r="D295" s="433"/>
      <c r="E295" s="434"/>
      <c r="F295" s="434"/>
      <c r="G295" s="397"/>
      <c r="H295" s="397"/>
      <c r="I295" s="397"/>
    </row>
    <row r="296" spans="1:9" ht="12.75">
      <c r="A296" s="432"/>
      <c r="B296" s="435"/>
      <c r="C296" s="433"/>
      <c r="D296" s="433"/>
      <c r="E296" s="434"/>
      <c r="F296" s="434"/>
      <c r="G296" s="397"/>
      <c r="H296" s="397"/>
      <c r="I296" s="397"/>
    </row>
    <row r="297" spans="1:9" ht="12.75">
      <c r="A297" s="432"/>
      <c r="B297" s="435"/>
      <c r="C297" s="433"/>
      <c r="D297" s="433"/>
      <c r="E297" s="434"/>
      <c r="F297" s="434"/>
      <c r="G297" s="397"/>
      <c r="H297" s="397"/>
      <c r="I297" s="397"/>
    </row>
    <row r="298" spans="1:9" ht="12.75">
      <c r="A298" s="432"/>
      <c r="B298" s="435"/>
      <c r="C298" s="433"/>
      <c r="D298" s="433"/>
      <c r="E298" s="434"/>
      <c r="F298" s="434"/>
      <c r="G298" s="397"/>
      <c r="H298" s="397"/>
      <c r="I298" s="397"/>
    </row>
    <row r="299" spans="1:9" ht="12.75">
      <c r="A299" s="432"/>
      <c r="B299" s="435"/>
      <c r="C299" s="433"/>
      <c r="D299" s="433"/>
      <c r="E299" s="434"/>
      <c r="F299" s="434"/>
      <c r="G299" s="397"/>
      <c r="H299" s="397"/>
      <c r="I299" s="397"/>
    </row>
    <row r="300" spans="1:9" ht="12.75">
      <c r="A300" s="432"/>
      <c r="B300" s="435"/>
      <c r="C300" s="433"/>
      <c r="D300" s="433"/>
      <c r="E300" s="434"/>
      <c r="F300" s="434"/>
      <c r="G300" s="397"/>
      <c r="H300" s="397"/>
      <c r="I300" s="397"/>
    </row>
    <row r="301" spans="1:9" ht="12.75">
      <c r="A301" s="432"/>
      <c r="B301" s="435"/>
      <c r="C301" s="433"/>
      <c r="D301" s="433"/>
      <c r="E301" s="434"/>
      <c r="F301" s="434"/>
      <c r="G301" s="397"/>
      <c r="H301" s="397"/>
      <c r="I301" s="397"/>
    </row>
    <row r="302" spans="1:9" ht="12.75">
      <c r="A302" s="432"/>
      <c r="B302" s="435"/>
      <c r="C302" s="433"/>
      <c r="D302" s="433"/>
      <c r="E302" s="434"/>
      <c r="F302" s="434"/>
      <c r="G302" s="397"/>
      <c r="H302" s="397"/>
      <c r="I302" s="397"/>
    </row>
    <row r="303" spans="1:9" ht="12.75">
      <c r="A303" s="432"/>
      <c r="B303" s="435"/>
      <c r="C303" s="433"/>
      <c r="D303" s="433"/>
      <c r="E303" s="434"/>
      <c r="F303" s="434"/>
      <c r="G303" s="397"/>
      <c r="H303" s="397"/>
      <c r="I303" s="397"/>
    </row>
    <row r="304" spans="1:9" ht="12.75">
      <c r="A304" s="432"/>
      <c r="B304" s="435"/>
      <c r="C304" s="433"/>
      <c r="D304" s="433"/>
      <c r="E304" s="434"/>
      <c r="F304" s="434"/>
      <c r="G304" s="397"/>
      <c r="H304" s="397"/>
      <c r="I304" s="397"/>
    </row>
    <row r="305" spans="1:9" ht="12.75">
      <c r="A305" s="432"/>
      <c r="B305" s="435"/>
      <c r="C305" s="433"/>
      <c r="D305" s="433"/>
      <c r="E305" s="434"/>
      <c r="F305" s="434"/>
      <c r="G305" s="397"/>
      <c r="H305" s="397"/>
      <c r="I305" s="397"/>
    </row>
    <row r="306" spans="1:9" ht="12.75">
      <c r="A306" s="432"/>
      <c r="B306" s="435"/>
      <c r="C306" s="433"/>
      <c r="D306" s="433"/>
      <c r="E306" s="434"/>
      <c r="F306" s="434"/>
      <c r="G306" s="397"/>
      <c r="H306" s="397"/>
      <c r="I306" s="397"/>
    </row>
    <row r="307" spans="1:9" ht="12.75">
      <c r="A307" s="432"/>
      <c r="B307" s="435"/>
      <c r="C307" s="433"/>
      <c r="D307" s="433"/>
      <c r="E307" s="434"/>
      <c r="F307" s="434"/>
      <c r="G307" s="397"/>
      <c r="H307" s="397"/>
      <c r="I307" s="397"/>
    </row>
    <row r="308" spans="1:9" ht="12.75">
      <c r="A308" s="432"/>
      <c r="B308" s="435"/>
      <c r="C308" s="433"/>
      <c r="D308" s="433"/>
      <c r="E308" s="434"/>
      <c r="F308" s="434"/>
      <c r="G308" s="397"/>
      <c r="H308" s="397"/>
      <c r="I308" s="397"/>
    </row>
    <row r="309" spans="1:9" ht="12.75">
      <c r="A309" s="432"/>
      <c r="B309" s="435"/>
      <c r="C309" s="433"/>
      <c r="D309" s="433"/>
      <c r="E309" s="434"/>
      <c r="F309" s="434"/>
      <c r="G309" s="397"/>
      <c r="H309" s="397"/>
      <c r="I309" s="397"/>
    </row>
    <row r="310" spans="1:9" ht="12.75">
      <c r="A310" s="432"/>
      <c r="B310" s="435"/>
      <c r="C310" s="433"/>
      <c r="D310" s="433"/>
      <c r="E310" s="434"/>
      <c r="F310" s="434"/>
      <c r="G310" s="397"/>
      <c r="H310" s="397"/>
      <c r="I310" s="397"/>
    </row>
    <row r="311" spans="1:9" ht="12.75">
      <c r="A311" s="432"/>
      <c r="B311" s="435"/>
      <c r="C311" s="433"/>
      <c r="D311" s="433"/>
      <c r="E311" s="434"/>
      <c r="F311" s="434"/>
      <c r="G311" s="397"/>
      <c r="H311" s="397"/>
      <c r="I311" s="397"/>
    </row>
    <row r="312" spans="1:9" ht="12.75">
      <c r="A312" s="432"/>
      <c r="B312" s="435"/>
      <c r="C312" s="433"/>
      <c r="D312" s="433"/>
      <c r="E312" s="434"/>
      <c r="F312" s="434"/>
      <c r="G312" s="397"/>
      <c r="H312" s="397"/>
      <c r="I312" s="397"/>
    </row>
    <row r="313" spans="1:9" ht="12.75">
      <c r="A313" s="432"/>
      <c r="B313" s="435"/>
      <c r="C313" s="433"/>
      <c r="D313" s="433"/>
      <c r="E313" s="434"/>
      <c r="F313" s="434"/>
      <c r="G313" s="397"/>
      <c r="H313" s="397"/>
      <c r="I313" s="397"/>
    </row>
    <row r="314" spans="1:9" ht="12.75">
      <c r="A314" s="432"/>
      <c r="B314" s="435"/>
      <c r="C314" s="433"/>
      <c r="D314" s="433"/>
      <c r="E314" s="434"/>
      <c r="F314" s="434"/>
      <c r="G314" s="397"/>
      <c r="H314" s="397"/>
      <c r="I314" s="397"/>
    </row>
    <row r="315" spans="1:9" ht="12.75">
      <c r="A315" s="432"/>
      <c r="B315" s="435"/>
      <c r="C315" s="433"/>
      <c r="D315" s="433"/>
      <c r="E315" s="434"/>
      <c r="F315" s="434"/>
      <c r="G315" s="397"/>
      <c r="H315" s="397"/>
      <c r="I315" s="397"/>
    </row>
    <row r="316" spans="1:9" ht="12.75">
      <c r="A316" s="432"/>
      <c r="B316" s="435"/>
      <c r="C316" s="433"/>
      <c r="D316" s="433"/>
      <c r="E316" s="434"/>
      <c r="F316" s="434"/>
      <c r="G316" s="397"/>
      <c r="H316" s="397"/>
      <c r="I316" s="397"/>
    </row>
    <row r="317" spans="1:9" ht="12.75">
      <c r="A317" s="432"/>
      <c r="B317" s="435"/>
      <c r="C317" s="433"/>
      <c r="D317" s="433"/>
      <c r="E317" s="434"/>
      <c r="F317" s="434"/>
      <c r="G317" s="397"/>
      <c r="H317" s="397"/>
      <c r="I317" s="397"/>
    </row>
    <row r="318" spans="1:9" ht="12.75">
      <c r="A318" s="432"/>
      <c r="B318" s="435"/>
      <c r="C318" s="433"/>
      <c r="D318" s="433"/>
      <c r="E318" s="434"/>
      <c r="F318" s="434"/>
      <c r="G318" s="397"/>
      <c r="H318" s="397"/>
      <c r="I318" s="397"/>
    </row>
    <row r="319" spans="1:9" ht="12.75">
      <c r="A319" s="432"/>
      <c r="B319" s="435"/>
      <c r="C319" s="433"/>
      <c r="D319" s="433"/>
      <c r="E319" s="434"/>
      <c r="F319" s="434"/>
      <c r="G319" s="397"/>
      <c r="H319" s="397"/>
      <c r="I319" s="397"/>
    </row>
    <row r="320" spans="1:9" ht="12.75">
      <c r="A320" s="432"/>
      <c r="B320" s="435"/>
      <c r="C320" s="433"/>
      <c r="D320" s="433"/>
      <c r="E320" s="434"/>
      <c r="F320" s="434"/>
      <c r="G320" s="397"/>
      <c r="H320" s="397"/>
      <c r="I320" s="397"/>
    </row>
    <row r="321" spans="1:9" ht="12.75">
      <c r="A321" s="432"/>
      <c r="B321" s="435"/>
      <c r="C321" s="433"/>
      <c r="D321" s="433"/>
      <c r="E321" s="434"/>
      <c r="F321" s="434"/>
      <c r="G321" s="397"/>
      <c r="H321" s="397"/>
      <c r="I321" s="397"/>
    </row>
    <row r="322" spans="1:9" ht="12.75">
      <c r="A322" s="432"/>
      <c r="B322" s="435"/>
      <c r="C322" s="433"/>
      <c r="D322" s="433"/>
      <c r="E322" s="434"/>
      <c r="F322" s="434"/>
      <c r="G322" s="397"/>
      <c r="H322" s="397"/>
      <c r="I322" s="397"/>
    </row>
    <row r="323" spans="1:9" ht="12.75">
      <c r="A323" s="432"/>
      <c r="B323" s="435"/>
      <c r="C323" s="433"/>
      <c r="D323" s="433"/>
      <c r="E323" s="434"/>
      <c r="F323" s="434"/>
      <c r="G323" s="397"/>
      <c r="H323" s="397"/>
      <c r="I323" s="397"/>
    </row>
    <row r="324" spans="1:9" ht="12.75">
      <c r="A324" s="432"/>
      <c r="B324" s="435"/>
      <c r="C324" s="433"/>
      <c r="D324" s="433"/>
      <c r="E324" s="434"/>
      <c r="F324" s="434"/>
      <c r="G324" s="397"/>
      <c r="H324" s="397"/>
      <c r="I324" s="397"/>
    </row>
    <row r="325" spans="1:9" ht="12.75">
      <c r="A325" s="432"/>
      <c r="B325" s="435"/>
      <c r="C325" s="433"/>
      <c r="D325" s="433"/>
      <c r="E325" s="434"/>
      <c r="F325" s="434"/>
      <c r="G325" s="397"/>
      <c r="H325" s="397"/>
      <c r="I325" s="397"/>
    </row>
    <row r="326" spans="1:9" ht="12.75">
      <c r="A326" s="432"/>
      <c r="B326" s="435"/>
      <c r="C326" s="433"/>
      <c r="D326" s="433"/>
      <c r="E326" s="434"/>
      <c r="F326" s="434"/>
      <c r="G326" s="397"/>
      <c r="H326" s="397"/>
      <c r="I326" s="397"/>
    </row>
    <row r="327" spans="1:9" ht="12.75">
      <c r="A327" s="432"/>
      <c r="B327" s="435"/>
      <c r="C327" s="433"/>
      <c r="D327" s="433"/>
      <c r="E327" s="434"/>
      <c r="F327" s="434"/>
      <c r="G327" s="397"/>
      <c r="H327" s="397"/>
      <c r="I327" s="397"/>
    </row>
    <row r="328" spans="1:9" ht="12.75">
      <c r="A328" s="432"/>
      <c r="B328" s="435"/>
      <c r="C328" s="433"/>
      <c r="D328" s="433"/>
      <c r="E328" s="434"/>
      <c r="F328" s="434"/>
      <c r="G328" s="397"/>
      <c r="H328" s="397"/>
      <c r="I328" s="397"/>
    </row>
    <row r="329" spans="1:9" ht="12.75">
      <c r="A329" s="432"/>
      <c r="B329" s="435"/>
      <c r="C329" s="433"/>
      <c r="D329" s="433"/>
      <c r="E329" s="434"/>
      <c r="F329" s="434"/>
      <c r="G329" s="397"/>
      <c r="H329" s="397"/>
      <c r="I329" s="397"/>
    </row>
    <row r="330" spans="1:9" ht="12.75">
      <c r="A330" s="432"/>
      <c r="B330" s="435"/>
      <c r="C330" s="433"/>
      <c r="D330" s="433"/>
      <c r="E330" s="434"/>
      <c r="F330" s="434"/>
      <c r="G330" s="397"/>
      <c r="H330" s="397"/>
      <c r="I330" s="397"/>
    </row>
    <row r="331" spans="1:9" ht="12.75">
      <c r="A331" s="432"/>
      <c r="B331" s="435"/>
      <c r="C331" s="433"/>
      <c r="D331" s="433"/>
      <c r="E331" s="434"/>
      <c r="F331" s="434"/>
      <c r="G331" s="397"/>
      <c r="H331" s="397"/>
      <c r="I331" s="397"/>
    </row>
    <row r="332" spans="1:9" ht="12.75">
      <c r="A332" s="432"/>
      <c r="B332" s="435"/>
      <c r="C332" s="433"/>
      <c r="D332" s="433"/>
      <c r="E332" s="434"/>
      <c r="F332" s="434"/>
      <c r="G332" s="397"/>
      <c r="H332" s="397"/>
      <c r="I332" s="397"/>
    </row>
    <row r="333" spans="1:9" ht="12.75">
      <c r="A333" s="432"/>
      <c r="B333" s="435"/>
      <c r="C333" s="433"/>
      <c r="D333" s="433"/>
      <c r="E333" s="434"/>
      <c r="F333" s="434"/>
      <c r="G333" s="397"/>
      <c r="H333" s="397"/>
      <c r="I333" s="397"/>
    </row>
    <row r="334" spans="1:9" ht="12.75">
      <c r="A334" s="432"/>
      <c r="B334" s="435"/>
      <c r="C334" s="433"/>
      <c r="D334" s="433"/>
      <c r="E334" s="434"/>
      <c r="F334" s="434"/>
      <c r="G334" s="397"/>
      <c r="H334" s="397"/>
      <c r="I334" s="397"/>
    </row>
    <row r="335" spans="1:9" ht="12.75">
      <c r="A335" s="432"/>
      <c r="B335" s="435"/>
      <c r="C335" s="433"/>
      <c r="D335" s="433"/>
      <c r="E335" s="434"/>
      <c r="F335" s="434"/>
      <c r="G335" s="397"/>
      <c r="H335" s="397"/>
      <c r="I335" s="397"/>
    </row>
    <row r="336" spans="1:9" ht="12.75">
      <c r="A336" s="432"/>
      <c r="B336" s="435"/>
      <c r="C336" s="433"/>
      <c r="D336" s="433"/>
      <c r="E336" s="434"/>
      <c r="F336" s="434"/>
      <c r="G336" s="397"/>
      <c r="H336" s="397"/>
      <c r="I336" s="397"/>
    </row>
    <row r="337" spans="1:9" ht="12.75">
      <c r="A337" s="432"/>
      <c r="B337" s="435"/>
      <c r="C337" s="433"/>
      <c r="D337" s="433"/>
      <c r="E337" s="434"/>
      <c r="F337" s="434"/>
      <c r="G337" s="397"/>
      <c r="H337" s="397"/>
      <c r="I337" s="397"/>
    </row>
    <row r="338" spans="1:9" ht="12.75">
      <c r="A338" s="432"/>
      <c r="B338" s="435"/>
      <c r="C338" s="433"/>
      <c r="D338" s="433"/>
      <c r="E338" s="434"/>
      <c r="F338" s="434"/>
      <c r="G338" s="397"/>
      <c r="H338" s="397"/>
      <c r="I338" s="397"/>
    </row>
    <row r="339" spans="1:9" ht="12.75">
      <c r="A339" s="437"/>
      <c r="B339" s="97"/>
      <c r="C339" s="410"/>
      <c r="D339" s="410"/>
      <c r="E339" s="438"/>
      <c r="F339" s="438"/>
      <c r="G339" s="397"/>
      <c r="H339" s="397"/>
      <c r="I339" s="397"/>
    </row>
    <row r="340" spans="1:9" ht="12.75">
      <c r="A340" s="437"/>
      <c r="B340" s="97"/>
      <c r="C340" s="410"/>
      <c r="D340" s="410"/>
      <c r="E340" s="438"/>
      <c r="F340" s="438"/>
      <c r="G340" s="397"/>
      <c r="H340" s="397"/>
      <c r="I340" s="397"/>
    </row>
    <row r="341" spans="1:9" ht="12.75">
      <c r="A341" s="437"/>
      <c r="B341" s="97"/>
      <c r="C341" s="410"/>
      <c r="D341" s="410"/>
      <c r="E341" s="438"/>
      <c r="F341" s="438"/>
      <c r="G341" s="397"/>
      <c r="H341" s="397"/>
      <c r="I341" s="397"/>
    </row>
    <row r="342" spans="1:9" ht="12.75">
      <c r="A342" s="437"/>
      <c r="B342" s="97"/>
      <c r="C342" s="410"/>
      <c r="D342" s="410"/>
      <c r="E342" s="438"/>
      <c r="F342" s="438"/>
      <c r="G342" s="397"/>
      <c r="H342" s="397"/>
      <c r="I342" s="397"/>
    </row>
    <row r="343" spans="1:9" ht="12.75">
      <c r="A343" s="437"/>
      <c r="B343" s="97"/>
      <c r="C343" s="410"/>
      <c r="D343" s="410"/>
      <c r="E343" s="438"/>
      <c r="F343" s="438"/>
      <c r="G343" s="397"/>
      <c r="H343" s="397"/>
      <c r="I343" s="397"/>
    </row>
    <row r="344" spans="1:9" ht="12.75">
      <c r="A344" s="437"/>
      <c r="B344" s="97"/>
      <c r="C344" s="410"/>
      <c r="D344" s="410"/>
      <c r="E344" s="438"/>
      <c r="F344" s="438"/>
      <c r="G344" s="397"/>
      <c r="H344" s="397"/>
      <c r="I344" s="397"/>
    </row>
    <row r="345" spans="1:9" ht="12.75">
      <c r="A345" s="437"/>
      <c r="B345" s="97"/>
      <c r="C345" s="410"/>
      <c r="D345" s="410"/>
      <c r="E345" s="438"/>
      <c r="F345" s="438"/>
      <c r="G345" s="397"/>
      <c r="H345" s="397"/>
      <c r="I345" s="397"/>
    </row>
    <row r="346" spans="1:9" ht="12.75">
      <c r="A346" s="437"/>
      <c r="B346" s="97"/>
      <c r="C346" s="410"/>
      <c r="D346" s="410"/>
      <c r="E346" s="438"/>
      <c r="F346" s="438"/>
      <c r="G346" s="397"/>
      <c r="H346" s="397"/>
      <c r="I346" s="397"/>
    </row>
    <row r="347" spans="1:9" ht="12.75">
      <c r="A347" s="437"/>
      <c r="B347" s="97"/>
      <c r="C347" s="410"/>
      <c r="D347" s="410"/>
      <c r="E347" s="438"/>
      <c r="F347" s="438"/>
      <c r="G347" s="397"/>
      <c r="H347" s="397"/>
      <c r="I347" s="397"/>
    </row>
    <row r="348" spans="1:9" ht="12.75">
      <c r="A348" s="437"/>
      <c r="B348" s="97"/>
      <c r="C348" s="410"/>
      <c r="D348" s="410"/>
      <c r="E348" s="438"/>
      <c r="F348" s="438"/>
      <c r="G348" s="397"/>
      <c r="H348" s="397"/>
      <c r="I348" s="397"/>
    </row>
    <row r="349" spans="1:9" ht="12.75">
      <c r="A349" s="437"/>
      <c r="B349" s="97"/>
      <c r="C349" s="410"/>
      <c r="D349" s="410"/>
      <c r="E349" s="438"/>
      <c r="F349" s="438"/>
      <c r="G349" s="397"/>
      <c r="H349" s="397"/>
      <c r="I349" s="397"/>
    </row>
    <row r="350" spans="1:9" ht="12.75">
      <c r="A350" s="437"/>
      <c r="B350" s="97"/>
      <c r="C350" s="410"/>
      <c r="D350" s="410"/>
      <c r="E350" s="438"/>
      <c r="F350" s="438"/>
      <c r="G350" s="397"/>
      <c r="H350" s="397"/>
      <c r="I350" s="397"/>
    </row>
    <row r="351" spans="1:9" ht="12.75">
      <c r="A351" s="437"/>
      <c r="B351" s="97"/>
      <c r="C351" s="410"/>
      <c r="D351" s="410"/>
      <c r="E351" s="438"/>
      <c r="F351" s="438"/>
      <c r="G351" s="397"/>
      <c r="H351" s="397"/>
      <c r="I351" s="397"/>
    </row>
    <row r="352" spans="1:9" ht="12.75">
      <c r="A352" s="437"/>
      <c r="B352" s="97"/>
      <c r="C352" s="410"/>
      <c r="D352" s="410"/>
      <c r="E352" s="438"/>
      <c r="F352" s="438"/>
      <c r="G352" s="397"/>
      <c r="H352" s="397"/>
      <c r="I352" s="397"/>
    </row>
    <row r="353" spans="1:9" ht="12.75">
      <c r="A353" s="437"/>
      <c r="B353" s="97"/>
      <c r="C353" s="410"/>
      <c r="D353" s="410"/>
      <c r="E353" s="438"/>
      <c r="F353" s="438"/>
      <c r="G353" s="397"/>
      <c r="H353" s="397"/>
      <c r="I353" s="397"/>
    </row>
    <row r="354" spans="1:9" ht="12.75">
      <c r="A354" s="437"/>
      <c r="B354" s="97"/>
      <c r="C354" s="410"/>
      <c r="D354" s="410"/>
      <c r="E354" s="438"/>
      <c r="F354" s="438"/>
      <c r="G354" s="397"/>
      <c r="H354" s="397"/>
      <c r="I354" s="397"/>
    </row>
    <row r="355" spans="1:9" ht="12.75">
      <c r="A355" s="437"/>
      <c r="B355" s="97"/>
      <c r="C355" s="410"/>
      <c r="D355" s="410"/>
      <c r="E355" s="438"/>
      <c r="F355" s="438"/>
      <c r="G355" s="397"/>
      <c r="H355" s="397"/>
      <c r="I355" s="397"/>
    </row>
    <row r="356" spans="1:9" ht="12.75">
      <c r="A356" s="437"/>
      <c r="B356" s="97"/>
      <c r="C356" s="410"/>
      <c r="D356" s="410"/>
      <c r="E356" s="438"/>
      <c r="F356" s="438"/>
      <c r="G356" s="397"/>
      <c r="H356" s="397"/>
      <c r="I356" s="397"/>
    </row>
    <row r="357" spans="1:9" ht="12.75">
      <c r="A357" s="437"/>
      <c r="B357" s="97"/>
      <c r="C357" s="410"/>
      <c r="D357" s="410"/>
      <c r="E357" s="438"/>
      <c r="F357" s="438"/>
      <c r="G357" s="397"/>
      <c r="H357" s="397"/>
      <c r="I357" s="397"/>
    </row>
    <row r="358" spans="1:9" ht="12.75">
      <c r="A358" s="437"/>
      <c r="B358" s="97"/>
      <c r="C358" s="410"/>
      <c r="D358" s="410"/>
      <c r="E358" s="438"/>
      <c r="F358" s="438"/>
      <c r="G358" s="397"/>
      <c r="H358" s="397"/>
      <c r="I358" s="397"/>
    </row>
    <row r="359" spans="1:9" ht="12.75">
      <c r="A359" s="437"/>
      <c r="B359" s="97"/>
      <c r="C359" s="410"/>
      <c r="D359" s="410"/>
      <c r="E359" s="438"/>
      <c r="F359" s="438"/>
      <c r="G359" s="397"/>
      <c r="H359" s="397"/>
      <c r="I359" s="397"/>
    </row>
    <row r="360" spans="1:9" ht="12.75">
      <c r="A360" s="437"/>
      <c r="B360" s="97"/>
      <c r="C360" s="410"/>
      <c r="D360" s="410"/>
      <c r="E360" s="438"/>
      <c r="F360" s="438"/>
      <c r="G360" s="397"/>
      <c r="H360" s="397"/>
      <c r="I360" s="397"/>
    </row>
    <row r="361" spans="1:9" ht="12.75">
      <c r="A361" s="437"/>
      <c r="B361" s="97"/>
      <c r="C361" s="410"/>
      <c r="D361" s="410"/>
      <c r="E361" s="438"/>
      <c r="F361" s="438"/>
      <c r="G361" s="397"/>
      <c r="H361" s="397"/>
      <c r="I361" s="397"/>
    </row>
    <row r="362" spans="1:9" ht="12.75">
      <c r="A362" s="437"/>
      <c r="B362" s="97"/>
      <c r="C362" s="410"/>
      <c r="D362" s="410"/>
      <c r="E362" s="438"/>
      <c r="F362" s="438"/>
      <c r="G362" s="397"/>
      <c r="H362" s="397"/>
      <c r="I362" s="397"/>
    </row>
    <row r="363" spans="1:9" ht="12.75">
      <c r="A363" s="437"/>
      <c r="B363" s="97"/>
      <c r="C363" s="410"/>
      <c r="D363" s="410"/>
      <c r="E363" s="438"/>
      <c r="F363" s="438"/>
      <c r="G363" s="397"/>
      <c r="H363" s="397"/>
      <c r="I363" s="397"/>
    </row>
    <row r="364" spans="1:9" ht="12.75">
      <c r="A364" s="437"/>
      <c r="B364" s="97"/>
      <c r="C364" s="410"/>
      <c r="D364" s="410"/>
      <c r="E364" s="438"/>
      <c r="F364" s="438"/>
      <c r="G364" s="397"/>
      <c r="H364" s="397"/>
      <c r="I364" s="397"/>
    </row>
    <row r="365" spans="1:9" ht="12.75">
      <c r="A365" s="437"/>
      <c r="B365" s="97"/>
      <c r="C365" s="410"/>
      <c r="D365" s="410"/>
      <c r="E365" s="438"/>
      <c r="F365" s="438"/>
      <c r="G365" s="397"/>
      <c r="H365" s="397"/>
      <c r="I365" s="397"/>
    </row>
    <row r="366" spans="1:9" ht="12.75">
      <c r="A366" s="437"/>
      <c r="B366" s="97"/>
      <c r="C366" s="410"/>
      <c r="D366" s="410"/>
      <c r="E366" s="438"/>
      <c r="F366" s="438"/>
      <c r="G366" s="397"/>
      <c r="H366" s="397"/>
      <c r="I366" s="397"/>
    </row>
    <row r="367" spans="1:9" ht="12.75">
      <c r="A367" s="437"/>
      <c r="B367" s="97"/>
      <c r="C367" s="410"/>
      <c r="D367" s="410"/>
      <c r="E367" s="438"/>
      <c r="F367" s="438"/>
      <c r="G367" s="397"/>
      <c r="H367" s="397"/>
      <c r="I367" s="397"/>
    </row>
    <row r="368" spans="1:9" ht="12.75">
      <c r="A368" s="437"/>
      <c r="B368" s="97"/>
      <c r="C368" s="410"/>
      <c r="D368" s="410"/>
      <c r="E368" s="438"/>
      <c r="F368" s="438"/>
      <c r="G368" s="397"/>
      <c r="H368" s="397"/>
      <c r="I368" s="397"/>
    </row>
    <row r="369" spans="1:9" ht="12.75">
      <c r="A369" s="437"/>
      <c r="B369" s="97"/>
      <c r="C369" s="410"/>
      <c r="D369" s="410"/>
      <c r="E369" s="438"/>
      <c r="F369" s="438"/>
      <c r="G369" s="397"/>
      <c r="H369" s="397"/>
      <c r="I369" s="397"/>
    </row>
    <row r="370" spans="1:9" ht="12.75">
      <c r="A370" s="437"/>
      <c r="B370" s="97"/>
      <c r="C370" s="410"/>
      <c r="D370" s="410"/>
      <c r="E370" s="438"/>
      <c r="F370" s="438"/>
      <c r="G370" s="397"/>
      <c r="H370" s="397"/>
      <c r="I370" s="397"/>
    </row>
    <row r="371" spans="1:9" ht="12.75">
      <c r="A371" s="437"/>
      <c r="B371" s="97"/>
      <c r="C371" s="410"/>
      <c r="D371" s="410"/>
      <c r="E371" s="438"/>
      <c r="F371" s="438"/>
      <c r="G371" s="397"/>
      <c r="H371" s="397"/>
      <c r="I371" s="397"/>
    </row>
    <row r="372" spans="1:9" ht="12.75">
      <c r="A372" s="437"/>
      <c r="B372" s="97"/>
      <c r="C372" s="410"/>
      <c r="D372" s="410"/>
      <c r="E372" s="438"/>
      <c r="F372" s="438"/>
      <c r="G372" s="397"/>
      <c r="H372" s="397"/>
      <c r="I372" s="397"/>
    </row>
    <row r="373" spans="1:9" ht="12.75">
      <c r="A373" s="437"/>
      <c r="B373" s="97"/>
      <c r="C373" s="410"/>
      <c r="D373" s="410"/>
      <c r="E373" s="438"/>
      <c r="F373" s="438"/>
      <c r="G373" s="397"/>
      <c r="H373" s="397"/>
      <c r="I373" s="397"/>
    </row>
    <row r="374" spans="1:9" ht="12.75">
      <c r="A374" s="437"/>
      <c r="B374" s="97"/>
      <c r="C374" s="410"/>
      <c r="D374" s="410"/>
      <c r="E374" s="438"/>
      <c r="F374" s="438"/>
      <c r="G374" s="397"/>
      <c r="H374" s="397"/>
      <c r="I374" s="397"/>
    </row>
    <row r="375" spans="1:9" ht="12.75">
      <c r="A375" s="437"/>
      <c r="B375" s="97"/>
      <c r="C375" s="410"/>
      <c r="D375" s="410"/>
      <c r="E375" s="438"/>
      <c r="F375" s="438"/>
      <c r="G375" s="397"/>
      <c r="H375" s="397"/>
      <c r="I375" s="397"/>
    </row>
    <row r="376" spans="1:9" ht="12.75">
      <c r="A376" s="437"/>
      <c r="B376" s="97"/>
      <c r="C376" s="410"/>
      <c r="D376" s="410"/>
      <c r="E376" s="438"/>
      <c r="F376" s="438"/>
      <c r="G376" s="397"/>
      <c r="H376" s="397"/>
      <c r="I376" s="397"/>
    </row>
    <row r="377" spans="1:9" ht="12.75">
      <c r="A377" s="437"/>
      <c r="B377" s="97"/>
      <c r="C377" s="410"/>
      <c r="D377" s="410"/>
      <c r="E377" s="438"/>
      <c r="F377" s="438"/>
      <c r="G377" s="397"/>
      <c r="H377" s="397"/>
      <c r="I377" s="397"/>
    </row>
    <row r="378" spans="1:9" ht="12.75">
      <c r="A378" s="437"/>
      <c r="B378" s="97"/>
      <c r="C378" s="410"/>
      <c r="D378" s="410"/>
      <c r="E378" s="438"/>
      <c r="F378" s="438"/>
      <c r="G378" s="397"/>
      <c r="H378" s="397"/>
      <c r="I378" s="397"/>
    </row>
    <row r="379" spans="1:9" ht="12.75">
      <c r="A379" s="437"/>
      <c r="B379" s="97"/>
      <c r="C379" s="410"/>
      <c r="D379" s="410"/>
      <c r="E379" s="438"/>
      <c r="F379" s="438"/>
      <c r="G379" s="397"/>
      <c r="H379" s="397"/>
      <c r="I379" s="397"/>
    </row>
    <row r="380" spans="1:9" ht="12.75">
      <c r="A380" s="437"/>
      <c r="B380" s="97"/>
      <c r="C380" s="410"/>
      <c r="D380" s="410"/>
      <c r="E380" s="438"/>
      <c r="F380" s="438"/>
      <c r="G380" s="397"/>
      <c r="H380" s="397"/>
      <c r="I380" s="397"/>
    </row>
    <row r="381" spans="1:9" ht="12.75">
      <c r="A381" s="437"/>
      <c r="B381" s="97"/>
      <c r="C381" s="410"/>
      <c r="D381" s="410"/>
      <c r="E381" s="438"/>
      <c r="F381" s="438"/>
      <c r="G381" s="397"/>
      <c r="H381" s="397"/>
      <c r="I381" s="397"/>
    </row>
    <row r="382" spans="1:9" ht="12.75">
      <c r="A382" s="437"/>
      <c r="B382" s="97"/>
      <c r="C382" s="410"/>
      <c r="D382" s="410"/>
      <c r="E382" s="438"/>
      <c r="F382" s="438"/>
      <c r="G382" s="397"/>
      <c r="H382" s="397"/>
      <c r="I382" s="397"/>
    </row>
    <row r="383" spans="1:9" ht="12.75">
      <c r="A383" s="437"/>
      <c r="B383" s="97"/>
      <c r="C383" s="410"/>
      <c r="D383" s="410"/>
      <c r="E383" s="438"/>
      <c r="F383" s="438"/>
      <c r="G383" s="397"/>
      <c r="H383" s="397"/>
      <c r="I383" s="397"/>
    </row>
    <row r="384" spans="1:9" ht="12.75">
      <c r="A384" s="437"/>
      <c r="B384" s="97"/>
      <c r="C384" s="410"/>
      <c r="D384" s="410"/>
      <c r="E384" s="438"/>
      <c r="F384" s="438"/>
      <c r="G384" s="397"/>
      <c r="H384" s="397"/>
      <c r="I384" s="397"/>
    </row>
    <row r="385" spans="1:9" ht="12.75">
      <c r="A385" s="437"/>
      <c r="B385" s="97"/>
      <c r="C385" s="410"/>
      <c r="D385" s="410"/>
      <c r="E385" s="438"/>
      <c r="F385" s="438"/>
      <c r="G385" s="397"/>
      <c r="H385" s="397"/>
      <c r="I385" s="397"/>
    </row>
    <row r="386" spans="1:9" ht="12.75">
      <c r="A386" s="437"/>
      <c r="B386" s="97"/>
      <c r="C386" s="410"/>
      <c r="D386" s="410"/>
      <c r="E386" s="438"/>
      <c r="F386" s="438"/>
      <c r="G386" s="397"/>
      <c r="H386" s="397"/>
      <c r="I386" s="397"/>
    </row>
    <row r="387" spans="1:9" ht="12.75">
      <c r="A387" s="437"/>
      <c r="B387" s="97"/>
      <c r="C387" s="410"/>
      <c r="D387" s="410"/>
      <c r="E387" s="438"/>
      <c r="F387" s="438"/>
      <c r="G387" s="397"/>
      <c r="H387" s="397"/>
      <c r="I387" s="397"/>
    </row>
    <row r="388" spans="1:9" ht="12.75">
      <c r="A388" s="437"/>
      <c r="B388" s="97"/>
      <c r="C388" s="410"/>
      <c r="D388" s="410"/>
      <c r="E388" s="438"/>
      <c r="F388" s="438"/>
      <c r="G388" s="397"/>
      <c r="H388" s="397"/>
      <c r="I388" s="397"/>
    </row>
    <row r="389" spans="1:9" ht="12.75">
      <c r="A389" s="437"/>
      <c r="B389" s="97"/>
      <c r="C389" s="410"/>
      <c r="D389" s="410"/>
      <c r="E389" s="438"/>
      <c r="F389" s="438"/>
      <c r="G389" s="397"/>
      <c r="H389" s="397"/>
      <c r="I389" s="397"/>
    </row>
    <row r="390" spans="1:9" ht="12.75">
      <c r="A390" s="437"/>
      <c r="B390" s="97"/>
      <c r="C390" s="410"/>
      <c r="D390" s="410"/>
      <c r="E390" s="438"/>
      <c r="F390" s="438"/>
      <c r="G390" s="397"/>
      <c r="H390" s="397"/>
      <c r="I390" s="397"/>
    </row>
    <row r="391" spans="1:9" ht="12.75">
      <c r="A391" s="437"/>
      <c r="B391" s="97"/>
      <c r="C391" s="410"/>
      <c r="D391" s="410"/>
      <c r="E391" s="438"/>
      <c r="F391" s="438"/>
      <c r="G391" s="397"/>
      <c r="H391" s="397"/>
      <c r="I391" s="397"/>
    </row>
    <row r="392" spans="1:9" ht="12.75">
      <c r="A392" s="437"/>
      <c r="B392" s="97"/>
      <c r="C392" s="410"/>
      <c r="D392" s="410"/>
      <c r="E392" s="438"/>
      <c r="F392" s="438"/>
      <c r="G392" s="397"/>
      <c r="H392" s="397"/>
      <c r="I392" s="397"/>
    </row>
    <row r="393" spans="1:9" ht="12.75">
      <c r="A393" s="437"/>
      <c r="B393" s="97"/>
      <c r="C393" s="410"/>
      <c r="D393" s="410"/>
      <c r="E393" s="438"/>
      <c r="F393" s="438"/>
      <c r="G393" s="397"/>
      <c r="H393" s="397"/>
      <c r="I393" s="397"/>
    </row>
    <row r="394" spans="1:9" ht="12.75">
      <c r="A394" s="437"/>
      <c r="B394" s="97"/>
      <c r="C394" s="410"/>
      <c r="D394" s="410"/>
      <c r="E394" s="438"/>
      <c r="F394" s="438"/>
      <c r="G394" s="397"/>
      <c r="H394" s="397"/>
      <c r="I394" s="397"/>
    </row>
    <row r="395" spans="1:9" ht="12.75">
      <c r="A395" s="437"/>
      <c r="B395" s="97"/>
      <c r="C395" s="410"/>
      <c r="D395" s="410"/>
      <c r="E395" s="438"/>
      <c r="F395" s="438"/>
      <c r="G395" s="397"/>
      <c r="H395" s="397"/>
      <c r="I395" s="397"/>
    </row>
    <row r="396" spans="1:9" ht="12.75">
      <c r="A396" s="437"/>
      <c r="B396" s="97"/>
      <c r="C396" s="410"/>
      <c r="D396" s="410"/>
      <c r="E396" s="438"/>
      <c r="F396" s="438"/>
      <c r="G396" s="397"/>
      <c r="H396" s="397"/>
      <c r="I396" s="397"/>
    </row>
    <row r="397" spans="1:9" ht="12.75">
      <c r="A397" s="437"/>
      <c r="B397" s="97"/>
      <c r="C397" s="410"/>
      <c r="D397" s="410"/>
      <c r="E397" s="438"/>
      <c r="F397" s="438"/>
      <c r="G397" s="397"/>
      <c r="H397" s="397"/>
      <c r="I397" s="397"/>
    </row>
    <row r="398" spans="1:9" ht="12.75">
      <c r="A398" s="437"/>
      <c r="B398" s="97"/>
      <c r="C398" s="410"/>
      <c r="D398" s="410"/>
      <c r="E398" s="438"/>
      <c r="F398" s="438"/>
      <c r="G398" s="397"/>
      <c r="H398" s="397"/>
      <c r="I398" s="397"/>
    </row>
    <row r="399" spans="1:9" ht="12.75">
      <c r="A399" s="437"/>
      <c r="B399" s="97"/>
      <c r="C399" s="410"/>
      <c r="D399" s="410"/>
      <c r="E399" s="438"/>
      <c r="F399" s="438"/>
      <c r="G399" s="397"/>
      <c r="H399" s="397"/>
      <c r="I399" s="397"/>
    </row>
    <row r="400" spans="1:9" ht="12.75">
      <c r="A400" s="437"/>
      <c r="B400" s="97"/>
      <c r="C400" s="410"/>
      <c r="D400" s="410"/>
      <c r="E400" s="438"/>
      <c r="F400" s="438"/>
      <c r="G400" s="397"/>
      <c r="H400" s="397"/>
      <c r="I400" s="397"/>
    </row>
    <row r="401" spans="1:9" ht="12.75">
      <c r="A401" s="437"/>
      <c r="B401" s="97"/>
      <c r="C401" s="410"/>
      <c r="D401" s="410"/>
      <c r="E401" s="438"/>
      <c r="F401" s="438"/>
      <c r="G401" s="397"/>
      <c r="H401" s="397"/>
      <c r="I401" s="397"/>
    </row>
    <row r="402" spans="1:9" ht="12.75">
      <c r="A402" s="437"/>
      <c r="B402" s="97"/>
      <c r="C402" s="410"/>
      <c r="D402" s="410"/>
      <c r="E402" s="438"/>
      <c r="F402" s="438"/>
      <c r="G402" s="397"/>
      <c r="H402" s="397"/>
      <c r="I402" s="397"/>
    </row>
    <row r="403" spans="1:9" ht="12.75">
      <c r="A403" s="437"/>
      <c r="B403" s="97"/>
      <c r="C403" s="410"/>
      <c r="D403" s="410"/>
      <c r="E403" s="438"/>
      <c r="F403" s="438"/>
      <c r="G403" s="397"/>
      <c r="H403" s="397"/>
      <c r="I403" s="397"/>
    </row>
    <row r="404" spans="1:9" ht="12.75">
      <c r="A404" s="437"/>
      <c r="B404" s="97"/>
      <c r="C404" s="410"/>
      <c r="D404" s="410"/>
      <c r="E404" s="438"/>
      <c r="F404" s="438"/>
      <c r="G404" s="397"/>
      <c r="H404" s="397"/>
      <c r="I404" s="397"/>
    </row>
    <row r="405" spans="1:9" ht="12.75">
      <c r="A405" s="437"/>
      <c r="B405" s="97"/>
      <c r="C405" s="410"/>
      <c r="D405" s="410"/>
      <c r="E405" s="438"/>
      <c r="F405" s="438"/>
      <c r="G405" s="397"/>
      <c r="H405" s="397"/>
      <c r="I405" s="397"/>
    </row>
    <row r="406" spans="1:9" ht="12.75">
      <c r="A406" s="437"/>
      <c r="B406" s="97"/>
      <c r="C406" s="410"/>
      <c r="D406" s="410"/>
      <c r="E406" s="438"/>
      <c r="F406" s="438"/>
      <c r="G406" s="397"/>
      <c r="H406" s="397"/>
      <c r="I406" s="397"/>
    </row>
    <row r="407" spans="1:9" ht="12.75">
      <c r="A407" s="437"/>
      <c r="B407" s="97"/>
      <c r="C407" s="410"/>
      <c r="D407" s="410"/>
      <c r="E407" s="438"/>
      <c r="F407" s="438"/>
      <c r="G407" s="397"/>
      <c r="H407" s="397"/>
      <c r="I407" s="397"/>
    </row>
    <row r="408" spans="1:9" ht="12.75">
      <c r="A408" s="437"/>
      <c r="B408" s="97"/>
      <c r="C408" s="410"/>
      <c r="D408" s="410"/>
      <c r="E408" s="438"/>
      <c r="F408" s="438"/>
      <c r="G408" s="397"/>
      <c r="H408" s="397"/>
      <c r="I408" s="397"/>
    </row>
    <row r="409" spans="1:9" ht="12.75">
      <c r="A409" s="437"/>
      <c r="B409" s="97"/>
      <c r="C409" s="410"/>
      <c r="D409" s="410"/>
      <c r="E409" s="438"/>
      <c r="F409" s="438"/>
      <c r="G409" s="397"/>
      <c r="H409" s="397"/>
      <c r="I409" s="397"/>
    </row>
    <row r="410" spans="1:9" ht="12.75">
      <c r="A410" s="437"/>
      <c r="B410" s="97"/>
      <c r="C410" s="410"/>
      <c r="D410" s="410"/>
      <c r="E410" s="438"/>
      <c r="F410" s="438"/>
      <c r="G410" s="397"/>
      <c r="H410" s="397"/>
      <c r="I410" s="397"/>
    </row>
    <row r="411" spans="1:9" ht="12.75">
      <c r="A411" s="437"/>
      <c r="B411" s="97"/>
      <c r="C411" s="410"/>
      <c r="D411" s="410"/>
      <c r="E411" s="438"/>
      <c r="F411" s="438"/>
      <c r="G411" s="397"/>
      <c r="H411" s="397"/>
      <c r="I411" s="397"/>
    </row>
    <row r="412" spans="1:9" ht="12.75">
      <c r="A412" s="437"/>
      <c r="B412" s="97"/>
      <c r="C412" s="410"/>
      <c r="D412" s="410"/>
      <c r="E412" s="438"/>
      <c r="F412" s="438"/>
      <c r="G412" s="397"/>
      <c r="H412" s="397"/>
      <c r="I412" s="397"/>
    </row>
    <row r="413" spans="1:9" ht="12.75">
      <c r="A413" s="437"/>
      <c r="B413" s="97"/>
      <c r="C413" s="410"/>
      <c r="D413" s="410"/>
      <c r="E413" s="438"/>
      <c r="F413" s="438"/>
      <c r="G413" s="397"/>
      <c r="H413" s="397"/>
      <c r="I413" s="397"/>
    </row>
    <row r="414" spans="1:9" ht="12.75">
      <c r="A414" s="437"/>
      <c r="B414" s="97"/>
      <c r="C414" s="410"/>
      <c r="D414" s="410"/>
      <c r="E414" s="438"/>
      <c r="F414" s="438"/>
      <c r="G414" s="397"/>
      <c r="H414" s="397"/>
      <c r="I414" s="397"/>
    </row>
    <row r="415" spans="1:9" ht="12.75">
      <c r="A415" s="437"/>
      <c r="B415" s="97"/>
      <c r="C415" s="410"/>
      <c r="D415" s="410"/>
      <c r="E415" s="438"/>
      <c r="F415" s="438"/>
      <c r="G415" s="397"/>
      <c r="H415" s="397"/>
      <c r="I415" s="397"/>
    </row>
    <row r="416" spans="1:9" ht="12.75">
      <c r="A416" s="437"/>
      <c r="B416" s="97"/>
      <c r="C416" s="410"/>
      <c r="D416" s="410"/>
      <c r="E416" s="438"/>
      <c r="F416" s="438"/>
      <c r="G416" s="397"/>
      <c r="H416" s="397"/>
      <c r="I416" s="397"/>
    </row>
    <row r="417" spans="1:9" ht="12.75">
      <c r="A417" s="437"/>
      <c r="B417" s="97"/>
      <c r="C417" s="410"/>
      <c r="D417" s="410"/>
      <c r="E417" s="438"/>
      <c r="F417" s="438"/>
      <c r="G417" s="397"/>
      <c r="H417" s="397"/>
      <c r="I417" s="397"/>
    </row>
    <row r="418" spans="1:9" ht="12.75">
      <c r="A418" s="437"/>
      <c r="B418" s="97"/>
      <c r="C418" s="410"/>
      <c r="D418" s="410"/>
      <c r="E418" s="410"/>
      <c r="F418" s="410"/>
      <c r="G418" s="397"/>
      <c r="H418" s="397"/>
      <c r="I418" s="397"/>
    </row>
    <row r="419" spans="1:9" ht="12.75">
      <c r="A419" s="437"/>
      <c r="B419" s="97"/>
      <c r="C419" s="410"/>
      <c r="D419" s="410"/>
      <c r="E419" s="410"/>
      <c r="F419" s="410"/>
      <c r="G419" s="397"/>
      <c r="H419" s="397"/>
      <c r="I419" s="397"/>
    </row>
    <row r="420" spans="1:9" ht="12.75">
      <c r="A420" s="437"/>
      <c r="B420" s="97"/>
      <c r="C420" s="410"/>
      <c r="D420" s="410"/>
      <c r="E420" s="410"/>
      <c r="F420" s="410"/>
      <c r="G420" s="397"/>
      <c r="H420" s="397"/>
      <c r="I420" s="397"/>
    </row>
    <row r="421" spans="1:9" ht="12.75">
      <c r="A421" s="437"/>
      <c r="B421" s="97"/>
      <c r="C421" s="410"/>
      <c r="D421" s="410"/>
      <c r="E421" s="410"/>
      <c r="F421" s="410"/>
      <c r="G421" s="397"/>
      <c r="H421" s="397"/>
      <c r="I421" s="397"/>
    </row>
    <row r="422" spans="1:9" ht="12.75">
      <c r="A422" s="437"/>
      <c r="B422" s="97"/>
      <c r="C422" s="410"/>
      <c r="D422" s="410"/>
      <c r="E422" s="410"/>
      <c r="F422" s="410"/>
      <c r="G422" s="397"/>
      <c r="H422" s="397"/>
      <c r="I422" s="397"/>
    </row>
    <row r="423" spans="1:9" ht="12.75">
      <c r="A423" s="437"/>
      <c r="B423" s="97"/>
      <c r="C423" s="410"/>
      <c r="D423" s="410"/>
      <c r="E423" s="410"/>
      <c r="F423" s="410"/>
      <c r="G423" s="397"/>
      <c r="H423" s="397"/>
      <c r="I423" s="397"/>
    </row>
    <row r="424" spans="1:9" ht="12.75">
      <c r="A424" s="437"/>
      <c r="B424" s="97"/>
      <c r="C424" s="410"/>
      <c r="D424" s="410"/>
      <c r="E424" s="410"/>
      <c r="F424" s="410"/>
      <c r="G424" s="397"/>
      <c r="H424" s="397"/>
      <c r="I424" s="397"/>
    </row>
    <row r="425" spans="1:9" ht="12.75">
      <c r="A425" s="437"/>
      <c r="B425" s="97"/>
      <c r="C425" s="410"/>
      <c r="D425" s="410"/>
      <c r="E425" s="410"/>
      <c r="F425" s="410"/>
      <c r="G425" s="397"/>
      <c r="H425" s="397"/>
      <c r="I425" s="397"/>
    </row>
    <row r="426" spans="1:9" ht="12.75">
      <c r="A426" s="437"/>
      <c r="B426" s="97"/>
      <c r="C426" s="410"/>
      <c r="D426" s="410"/>
      <c r="E426" s="410"/>
      <c r="F426" s="410"/>
      <c r="G426" s="397"/>
      <c r="H426" s="397"/>
      <c r="I426" s="397"/>
    </row>
    <row r="427" spans="1:9" ht="12.75">
      <c r="A427" s="437"/>
      <c r="B427" s="97"/>
      <c r="C427" s="410"/>
      <c r="D427" s="410"/>
      <c r="E427" s="410"/>
      <c r="F427" s="410"/>
      <c r="G427" s="397"/>
      <c r="H427" s="397"/>
      <c r="I427" s="397"/>
    </row>
    <row r="428" spans="1:9" ht="12.75">
      <c r="A428" s="437"/>
      <c r="B428" s="97"/>
      <c r="C428" s="410"/>
      <c r="D428" s="410"/>
      <c r="E428" s="410"/>
      <c r="F428" s="410"/>
      <c r="G428" s="397"/>
      <c r="H428" s="397"/>
      <c r="I428" s="397"/>
    </row>
    <row r="429" spans="1:9" ht="12.75">
      <c r="A429" s="437"/>
      <c r="B429" s="97"/>
      <c r="C429" s="410"/>
      <c r="D429" s="410"/>
      <c r="E429" s="410"/>
      <c r="F429" s="410"/>
      <c r="G429" s="397"/>
      <c r="H429" s="397"/>
      <c r="I429" s="397"/>
    </row>
    <row r="430" spans="1:9" ht="12.75">
      <c r="A430" s="437"/>
      <c r="B430" s="97"/>
      <c r="C430" s="410"/>
      <c r="D430" s="410"/>
      <c r="E430" s="410"/>
      <c r="F430" s="410"/>
      <c r="G430" s="397"/>
      <c r="H430" s="397"/>
      <c r="I430" s="397"/>
    </row>
    <row r="431" spans="1:9" ht="12.75">
      <c r="A431" s="437"/>
      <c r="B431" s="97"/>
      <c r="C431" s="410"/>
      <c r="D431" s="410"/>
      <c r="E431" s="410"/>
      <c r="F431" s="410"/>
      <c r="G431" s="397"/>
      <c r="H431" s="397"/>
      <c r="I431" s="397"/>
    </row>
    <row r="432" spans="1:9" ht="12.75">
      <c r="A432" s="437"/>
      <c r="B432" s="97"/>
      <c r="C432" s="410"/>
      <c r="D432" s="410"/>
      <c r="E432" s="410"/>
      <c r="F432" s="410"/>
      <c r="G432" s="397"/>
      <c r="H432" s="397"/>
      <c r="I432" s="397"/>
    </row>
    <row r="433" spans="1:9" ht="12.75">
      <c r="A433" s="437"/>
      <c r="B433" s="97"/>
      <c r="C433" s="410"/>
      <c r="D433" s="410"/>
      <c r="E433" s="410"/>
      <c r="F433" s="410"/>
      <c r="G433" s="397"/>
      <c r="H433" s="397"/>
      <c r="I433" s="397"/>
    </row>
    <row r="434" spans="1:9" ht="12.75">
      <c r="A434" s="437"/>
      <c r="B434" s="97"/>
      <c r="C434" s="410"/>
      <c r="D434" s="410"/>
      <c r="E434" s="410"/>
      <c r="F434" s="410"/>
      <c r="G434" s="397"/>
      <c r="H434" s="397"/>
      <c r="I434" s="397"/>
    </row>
    <row r="435" spans="1:9" ht="12.75">
      <c r="A435" s="437"/>
      <c r="B435" s="97"/>
      <c r="C435" s="410"/>
      <c r="D435" s="410"/>
      <c r="E435" s="410"/>
      <c r="F435" s="410"/>
      <c r="G435" s="397"/>
      <c r="H435" s="397"/>
      <c r="I435" s="397"/>
    </row>
    <row r="436" spans="1:9" ht="12.75">
      <c r="A436" s="437"/>
      <c r="B436" s="97"/>
      <c r="C436" s="410"/>
      <c r="D436" s="410"/>
      <c r="E436" s="410"/>
      <c r="F436" s="410"/>
      <c r="G436" s="397"/>
      <c r="H436" s="397"/>
      <c r="I436" s="397"/>
    </row>
    <row r="437" spans="1:9" ht="12.75">
      <c r="A437" s="437"/>
      <c r="B437" s="97"/>
      <c r="C437" s="410"/>
      <c r="D437" s="410"/>
      <c r="E437" s="410"/>
      <c r="F437" s="410"/>
      <c r="G437" s="397"/>
      <c r="H437" s="397"/>
      <c r="I437" s="397"/>
    </row>
    <row r="438" spans="1:9" ht="12.75">
      <c r="A438" s="437"/>
      <c r="B438" s="97"/>
      <c r="C438" s="410"/>
      <c r="D438" s="410"/>
      <c r="E438" s="410"/>
      <c r="F438" s="410"/>
      <c r="G438" s="397"/>
      <c r="H438" s="397"/>
      <c r="I438" s="397"/>
    </row>
    <row r="439" spans="1:9" ht="12.75">
      <c r="A439" s="437"/>
      <c r="B439" s="97"/>
      <c r="C439" s="410"/>
      <c r="D439" s="410"/>
      <c r="E439" s="410"/>
      <c r="F439" s="410"/>
      <c r="G439" s="397"/>
      <c r="H439" s="397"/>
      <c r="I439" s="397"/>
    </row>
    <row r="440" spans="1:9" ht="12.75">
      <c r="A440" s="437"/>
      <c r="B440" s="97"/>
      <c r="C440" s="410"/>
      <c r="D440" s="410"/>
      <c r="E440" s="410"/>
      <c r="F440" s="410"/>
      <c r="G440" s="397"/>
      <c r="H440" s="397"/>
      <c r="I440" s="397"/>
    </row>
    <row r="441" spans="1:9" ht="12.75">
      <c r="A441" s="437"/>
      <c r="B441" s="97"/>
      <c r="C441" s="410"/>
      <c r="D441" s="410"/>
      <c r="E441" s="410"/>
      <c r="F441" s="410"/>
      <c r="G441" s="397"/>
      <c r="H441" s="397"/>
      <c r="I441" s="397"/>
    </row>
    <row r="442" spans="1:9" ht="12.75">
      <c r="A442" s="437"/>
      <c r="B442" s="97"/>
      <c r="C442" s="410"/>
      <c r="D442" s="410"/>
      <c r="E442" s="410"/>
      <c r="F442" s="410"/>
      <c r="G442" s="397"/>
      <c r="H442" s="397"/>
      <c r="I442" s="397"/>
    </row>
    <row r="443" spans="1:9" ht="12.75">
      <c r="A443" s="437"/>
      <c r="B443" s="97"/>
      <c r="C443" s="410"/>
      <c r="D443" s="410"/>
      <c r="E443" s="410"/>
      <c r="F443" s="410"/>
      <c r="G443" s="397"/>
      <c r="H443" s="397"/>
      <c r="I443" s="397"/>
    </row>
    <row r="444" spans="1:9" ht="12.75">
      <c r="A444" s="437"/>
      <c r="B444" s="97"/>
      <c r="C444" s="410"/>
      <c r="D444" s="410"/>
      <c r="E444" s="410"/>
      <c r="F444" s="410"/>
      <c r="G444" s="397"/>
      <c r="H444" s="397"/>
      <c r="I444" s="397"/>
    </row>
    <row r="445" spans="1:9" ht="12.75">
      <c r="A445" s="437"/>
      <c r="B445" s="97"/>
      <c r="C445" s="410"/>
      <c r="D445" s="410"/>
      <c r="E445" s="410"/>
      <c r="F445" s="410"/>
      <c r="G445" s="397"/>
      <c r="H445" s="397"/>
      <c r="I445" s="397"/>
    </row>
    <row r="446" spans="1:9" ht="12.75">
      <c r="A446" s="437"/>
      <c r="B446" s="97"/>
      <c r="C446" s="410"/>
      <c r="D446" s="410"/>
      <c r="E446" s="410"/>
      <c r="F446" s="410"/>
      <c r="G446" s="397"/>
      <c r="H446" s="397"/>
      <c r="I446" s="397"/>
    </row>
    <row r="447" spans="1:9" ht="12.75">
      <c r="A447" s="437"/>
      <c r="B447" s="97"/>
      <c r="C447" s="410"/>
      <c r="D447" s="410"/>
      <c r="E447" s="410"/>
      <c r="F447" s="410"/>
      <c r="G447" s="397"/>
      <c r="H447" s="397"/>
      <c r="I447" s="397"/>
    </row>
    <row r="448" spans="1:9" ht="12.75">
      <c r="A448" s="437"/>
      <c r="B448" s="97"/>
      <c r="C448" s="410"/>
      <c r="D448" s="410"/>
      <c r="E448" s="410"/>
      <c r="F448" s="410"/>
      <c r="G448" s="397"/>
      <c r="H448" s="397"/>
      <c r="I448" s="397"/>
    </row>
    <row r="449" spans="1:9" ht="12.75">
      <c r="A449" s="437"/>
      <c r="B449" s="97"/>
      <c r="C449" s="410"/>
      <c r="D449" s="410"/>
      <c r="E449" s="410"/>
      <c r="F449" s="410"/>
      <c r="G449" s="397"/>
      <c r="H449" s="397"/>
      <c r="I449" s="397"/>
    </row>
    <row r="450" spans="1:9" ht="12.75">
      <c r="A450" s="437"/>
      <c r="B450" s="97"/>
      <c r="C450" s="410"/>
      <c r="D450" s="410"/>
      <c r="E450" s="410"/>
      <c r="F450" s="410"/>
      <c r="G450" s="397"/>
      <c r="H450" s="397"/>
      <c r="I450" s="397"/>
    </row>
    <row r="451" spans="1:9" ht="12.75">
      <c r="A451" s="437"/>
      <c r="B451" s="97"/>
      <c r="C451" s="410"/>
      <c r="D451" s="410"/>
      <c r="E451" s="410"/>
      <c r="F451" s="410"/>
      <c r="G451" s="397"/>
      <c r="H451" s="397"/>
      <c r="I451" s="397"/>
    </row>
    <row r="452" spans="1:9" ht="12.75">
      <c r="A452" s="437"/>
      <c r="B452" s="97"/>
      <c r="C452" s="410"/>
      <c r="D452" s="410"/>
      <c r="E452" s="410"/>
      <c r="F452" s="410"/>
      <c r="G452" s="397"/>
      <c r="H452" s="397"/>
      <c r="I452" s="397"/>
    </row>
    <row r="453" spans="1:9" ht="12.75">
      <c r="A453" s="437"/>
      <c r="B453" s="97"/>
      <c r="C453" s="410"/>
      <c r="D453" s="410"/>
      <c r="E453" s="410"/>
      <c r="F453" s="410"/>
      <c r="G453" s="397"/>
      <c r="H453" s="397"/>
      <c r="I453" s="397"/>
    </row>
    <row r="454" spans="1:9" ht="12.75">
      <c r="A454" s="437"/>
      <c r="B454" s="97"/>
      <c r="C454" s="410"/>
      <c r="D454" s="410"/>
      <c r="E454" s="410"/>
      <c r="F454" s="410"/>
      <c r="G454" s="397"/>
      <c r="H454" s="397"/>
      <c r="I454" s="397"/>
    </row>
    <row r="455" spans="1:9" ht="12.75">
      <c r="A455" s="437"/>
      <c r="B455" s="97"/>
      <c r="C455" s="410"/>
      <c r="D455" s="410"/>
      <c r="E455" s="410"/>
      <c r="F455" s="410"/>
      <c r="G455" s="397"/>
      <c r="H455" s="397"/>
      <c r="I455" s="397"/>
    </row>
    <row r="456" spans="1:9" ht="12.75">
      <c r="A456" s="437"/>
      <c r="B456" s="97"/>
      <c r="C456" s="410"/>
      <c r="D456" s="410"/>
      <c r="E456" s="410"/>
      <c r="F456" s="410"/>
      <c r="G456" s="397"/>
      <c r="H456" s="397"/>
      <c r="I456" s="397"/>
    </row>
    <row r="457" spans="1:9" ht="12.75">
      <c r="A457" s="437"/>
      <c r="B457" s="97"/>
      <c r="C457" s="410"/>
      <c r="D457" s="410"/>
      <c r="E457" s="410"/>
      <c r="F457" s="410"/>
      <c r="G457" s="397"/>
      <c r="H457" s="397"/>
      <c r="I457" s="397"/>
    </row>
    <row r="458" spans="1:9" ht="12.75">
      <c r="A458" s="437"/>
      <c r="B458" s="97"/>
      <c r="C458" s="410"/>
      <c r="D458" s="410"/>
      <c r="E458" s="410"/>
      <c r="F458" s="410"/>
      <c r="G458" s="397"/>
      <c r="H458" s="397"/>
      <c r="I458" s="397"/>
    </row>
    <row r="459" spans="1:9" ht="12.75">
      <c r="A459" s="437"/>
      <c r="B459" s="97"/>
      <c r="C459" s="410"/>
      <c r="D459" s="410"/>
      <c r="E459" s="410"/>
      <c r="F459" s="410"/>
      <c r="G459" s="397"/>
      <c r="H459" s="397"/>
      <c r="I459" s="397"/>
    </row>
    <row r="460" spans="1:9" ht="12.75">
      <c r="A460" s="437"/>
      <c r="B460" s="97"/>
      <c r="C460" s="410"/>
      <c r="D460" s="410"/>
      <c r="E460" s="410"/>
      <c r="F460" s="410"/>
      <c r="G460" s="397"/>
      <c r="H460" s="397"/>
      <c r="I460" s="397"/>
    </row>
    <row r="461" spans="1:9" ht="12.75">
      <c r="A461" s="437"/>
      <c r="B461" s="97"/>
      <c r="C461" s="410"/>
      <c r="D461" s="410"/>
      <c r="E461" s="410"/>
      <c r="F461" s="410"/>
      <c r="G461" s="397"/>
      <c r="H461" s="397"/>
      <c r="I461" s="397"/>
    </row>
    <row r="462" spans="1:9" ht="12.75">
      <c r="A462" s="437"/>
      <c r="B462" s="97"/>
      <c r="C462" s="410"/>
      <c r="D462" s="410"/>
      <c r="E462" s="410"/>
      <c r="F462" s="410"/>
      <c r="G462" s="397"/>
      <c r="H462" s="397"/>
      <c r="I462" s="397"/>
    </row>
    <row r="463" spans="1:9" ht="12.75">
      <c r="A463" s="437"/>
      <c r="B463" s="97"/>
      <c r="C463" s="410"/>
      <c r="D463" s="410"/>
      <c r="E463" s="410"/>
      <c r="F463" s="410"/>
      <c r="G463" s="397"/>
      <c r="H463" s="397"/>
      <c r="I463" s="397"/>
    </row>
    <row r="464" spans="1:9" ht="12.75">
      <c r="A464" s="437"/>
      <c r="B464" s="97"/>
      <c r="C464" s="410"/>
      <c r="D464" s="410"/>
      <c r="E464" s="410"/>
      <c r="F464" s="410"/>
      <c r="G464" s="397"/>
      <c r="H464" s="397"/>
      <c r="I464" s="397"/>
    </row>
    <row r="465" spans="1:9" ht="12.75">
      <c r="A465" s="437"/>
      <c r="B465" s="97"/>
      <c r="C465" s="410"/>
      <c r="D465" s="410"/>
      <c r="E465" s="410"/>
      <c r="F465" s="410"/>
      <c r="G465" s="397"/>
      <c r="H465" s="397"/>
      <c r="I465" s="397"/>
    </row>
    <row r="466" spans="1:9" ht="12.75">
      <c r="A466" s="437"/>
      <c r="B466" s="97"/>
      <c r="C466" s="410"/>
      <c r="D466" s="410"/>
      <c r="E466" s="410"/>
      <c r="F466" s="410"/>
      <c r="G466" s="397"/>
      <c r="H466" s="397"/>
      <c r="I466" s="397"/>
    </row>
    <row r="467" spans="1:9" ht="12.75">
      <c r="A467" s="437"/>
      <c r="B467" s="97"/>
      <c r="C467" s="410"/>
      <c r="D467" s="410"/>
      <c r="E467" s="410"/>
      <c r="F467" s="410"/>
      <c r="G467" s="397"/>
      <c r="H467" s="397"/>
      <c r="I467" s="397"/>
    </row>
    <row r="468" spans="1:9" ht="12.75">
      <c r="A468" s="437"/>
      <c r="B468" s="97"/>
      <c r="C468" s="410"/>
      <c r="D468" s="410"/>
      <c r="E468" s="410"/>
      <c r="F468" s="410"/>
      <c r="G468" s="397"/>
      <c r="H468" s="397"/>
      <c r="I468" s="397"/>
    </row>
    <row r="469" spans="1:9" ht="12.75">
      <c r="A469" s="437"/>
      <c r="B469" s="97"/>
      <c r="C469" s="410"/>
      <c r="D469" s="410"/>
      <c r="E469" s="410"/>
      <c r="F469" s="410"/>
      <c r="G469" s="397"/>
      <c r="H469" s="397"/>
      <c r="I469" s="397"/>
    </row>
    <row r="470" spans="1:9" ht="12.75">
      <c r="A470" s="437"/>
      <c r="B470" s="97"/>
      <c r="C470" s="410"/>
      <c r="D470" s="410"/>
      <c r="E470" s="410"/>
      <c r="F470" s="410"/>
      <c r="G470" s="397"/>
      <c r="H470" s="397"/>
      <c r="I470" s="397"/>
    </row>
    <row r="471" spans="1:9" ht="12.75">
      <c r="A471" s="437"/>
      <c r="B471" s="97"/>
      <c r="C471" s="410"/>
      <c r="D471" s="410"/>
      <c r="E471" s="410"/>
      <c r="F471" s="410"/>
      <c r="G471" s="397"/>
      <c r="H471" s="397"/>
      <c r="I471" s="397"/>
    </row>
    <row r="472" spans="1:9" ht="12.75">
      <c r="A472" s="437"/>
      <c r="B472" s="97"/>
      <c r="C472" s="410"/>
      <c r="D472" s="410"/>
      <c r="E472" s="410"/>
      <c r="F472" s="410"/>
      <c r="G472" s="397"/>
      <c r="H472" s="397"/>
      <c r="I472" s="397"/>
    </row>
    <row r="473" spans="1:9" ht="12.75">
      <c r="A473" s="437"/>
      <c r="B473" s="97"/>
      <c r="C473" s="410"/>
      <c r="D473" s="410"/>
      <c r="E473" s="410"/>
      <c r="F473" s="410"/>
      <c r="G473" s="397"/>
      <c r="H473" s="397"/>
      <c r="I473" s="397"/>
    </row>
    <row r="474" spans="1:9" ht="12.75">
      <c r="A474" s="437"/>
      <c r="B474" s="97"/>
      <c r="C474" s="410"/>
      <c r="D474" s="410"/>
      <c r="E474" s="410"/>
      <c r="F474" s="410"/>
      <c r="G474" s="397"/>
      <c r="H474" s="397"/>
      <c r="I474" s="397"/>
    </row>
    <row r="475" spans="1:9" ht="12.75">
      <c r="A475" s="437"/>
      <c r="B475" s="97"/>
      <c r="C475" s="410"/>
      <c r="D475" s="410"/>
      <c r="E475" s="410"/>
      <c r="F475" s="410"/>
      <c r="G475" s="397"/>
      <c r="H475" s="397"/>
      <c r="I475" s="397"/>
    </row>
    <row r="476" spans="1:9" ht="12.75">
      <c r="A476" s="437"/>
      <c r="B476" s="97"/>
      <c r="C476" s="410"/>
      <c r="D476" s="410"/>
      <c r="E476" s="410"/>
      <c r="F476" s="410"/>
      <c r="G476" s="397"/>
      <c r="H476" s="397"/>
      <c r="I476" s="397"/>
    </row>
    <row r="477" spans="1:9" ht="12.75">
      <c r="A477" s="437"/>
      <c r="B477" s="97"/>
      <c r="C477" s="410"/>
      <c r="D477" s="410"/>
      <c r="E477" s="410"/>
      <c r="F477" s="410"/>
      <c r="G477" s="397"/>
      <c r="H477" s="397"/>
      <c r="I477" s="397"/>
    </row>
    <row r="478" spans="1:9" ht="12.75">
      <c r="A478" s="437"/>
      <c r="B478" s="97"/>
      <c r="C478" s="410"/>
      <c r="D478" s="410"/>
      <c r="E478" s="410"/>
      <c r="F478" s="410"/>
      <c r="G478" s="397"/>
      <c r="H478" s="397"/>
      <c r="I478" s="397"/>
    </row>
    <row r="479" spans="1:9" ht="12.75">
      <c r="A479" s="437"/>
      <c r="B479" s="97"/>
      <c r="C479" s="410"/>
      <c r="D479" s="410"/>
      <c r="E479" s="410"/>
      <c r="F479" s="410"/>
      <c r="G479" s="397"/>
      <c r="H479" s="397"/>
      <c r="I479" s="397"/>
    </row>
    <row r="480" spans="1:9" ht="12.75">
      <c r="A480" s="437"/>
      <c r="B480" s="97"/>
      <c r="C480" s="410"/>
      <c r="D480" s="410"/>
      <c r="E480" s="410"/>
      <c r="F480" s="410"/>
      <c r="G480" s="397"/>
      <c r="H480" s="397"/>
      <c r="I480" s="397"/>
    </row>
    <row r="481" spans="1:9" ht="12.75">
      <c r="A481" s="437"/>
      <c r="B481" s="97"/>
      <c r="C481" s="410"/>
      <c r="D481" s="410"/>
      <c r="E481" s="410"/>
      <c r="F481" s="410"/>
      <c r="G481" s="397"/>
      <c r="H481" s="397"/>
      <c r="I481" s="397"/>
    </row>
    <row r="482" spans="1:9" ht="12.75">
      <c r="A482" s="437"/>
      <c r="B482" s="97"/>
      <c r="C482" s="410"/>
      <c r="D482" s="410"/>
      <c r="E482" s="410"/>
      <c r="F482" s="410"/>
      <c r="G482" s="397"/>
      <c r="H482" s="397"/>
      <c r="I482" s="397"/>
    </row>
    <row r="483" spans="1:9" ht="12.75">
      <c r="A483" s="437"/>
      <c r="B483" s="97"/>
      <c r="C483" s="410"/>
      <c r="D483" s="410"/>
      <c r="E483" s="410"/>
      <c r="F483" s="410"/>
      <c r="G483" s="397"/>
      <c r="H483" s="397"/>
      <c r="I483" s="397"/>
    </row>
    <row r="484" spans="1:9" ht="12.75">
      <c r="A484" s="437"/>
      <c r="B484" s="97"/>
      <c r="C484" s="410"/>
      <c r="D484" s="410"/>
      <c r="E484" s="410"/>
      <c r="F484" s="410"/>
      <c r="G484" s="397"/>
      <c r="H484" s="397"/>
      <c r="I484" s="397"/>
    </row>
    <row r="485" spans="1:9" ht="12.75">
      <c r="A485" s="437"/>
      <c r="B485" s="97"/>
      <c r="C485" s="410"/>
      <c r="D485" s="410"/>
      <c r="E485" s="410"/>
      <c r="F485" s="410"/>
      <c r="G485" s="397"/>
      <c r="H485" s="397"/>
      <c r="I485" s="397"/>
    </row>
    <row r="486" spans="1:9" ht="12.75">
      <c r="A486" s="437"/>
      <c r="B486" s="97"/>
      <c r="C486" s="410"/>
      <c r="D486" s="410"/>
      <c r="E486" s="410"/>
      <c r="F486" s="410"/>
      <c r="G486" s="397"/>
      <c r="H486" s="397"/>
      <c r="I486" s="397"/>
    </row>
    <row r="487" spans="1:9" ht="12.75">
      <c r="A487" s="437"/>
      <c r="B487" s="97"/>
      <c r="C487" s="410"/>
      <c r="D487" s="410"/>
      <c r="E487" s="410"/>
      <c r="F487" s="410"/>
      <c r="G487" s="397"/>
      <c r="H487" s="397"/>
      <c r="I487" s="397"/>
    </row>
    <row r="488" spans="1:9" ht="12.75">
      <c r="A488" s="437"/>
      <c r="B488" s="97"/>
      <c r="C488" s="410"/>
      <c r="D488" s="410"/>
      <c r="E488" s="410"/>
      <c r="F488" s="410"/>
      <c r="G488" s="397"/>
      <c r="H488" s="397"/>
      <c r="I488" s="397"/>
    </row>
    <row r="489" spans="1:9" ht="12.75">
      <c r="A489" s="437"/>
      <c r="B489" s="97"/>
      <c r="C489" s="410"/>
      <c r="D489" s="410"/>
      <c r="E489" s="410"/>
      <c r="F489" s="410"/>
      <c r="G489" s="397"/>
      <c r="H489" s="397"/>
      <c r="I489" s="397"/>
    </row>
    <row r="490" spans="1:9" ht="12.75">
      <c r="A490" s="437"/>
      <c r="B490" s="97"/>
      <c r="C490" s="410"/>
      <c r="D490" s="410"/>
      <c r="E490" s="410"/>
      <c r="F490" s="410"/>
      <c r="G490" s="397"/>
      <c r="H490" s="397"/>
      <c r="I490" s="397"/>
    </row>
    <row r="491" spans="1:9" ht="12.75">
      <c r="A491" s="437"/>
      <c r="B491" s="97"/>
      <c r="C491" s="410"/>
      <c r="D491" s="410"/>
      <c r="E491" s="410"/>
      <c r="F491" s="410"/>
      <c r="G491" s="397"/>
      <c r="H491" s="397"/>
      <c r="I491" s="397"/>
    </row>
    <row r="492" spans="1:9" ht="12.75">
      <c r="A492" s="437"/>
      <c r="B492" s="97"/>
      <c r="C492" s="410"/>
      <c r="D492" s="410"/>
      <c r="E492" s="410"/>
      <c r="F492" s="410"/>
      <c r="G492" s="397"/>
      <c r="H492" s="397"/>
      <c r="I492" s="397"/>
    </row>
    <row r="493" spans="1:9" ht="12.75">
      <c r="A493" s="437"/>
      <c r="B493" s="97"/>
      <c r="C493" s="410"/>
      <c r="D493" s="410"/>
      <c r="E493" s="410"/>
      <c r="F493" s="410"/>
      <c r="G493" s="397"/>
      <c r="H493" s="397"/>
      <c r="I493" s="397"/>
    </row>
    <row r="494" spans="1:9" ht="12.75">
      <c r="A494" s="437"/>
      <c r="B494" s="97"/>
      <c r="C494" s="410"/>
      <c r="D494" s="410"/>
      <c r="E494" s="410"/>
      <c r="F494" s="410"/>
      <c r="G494" s="397"/>
      <c r="H494" s="397"/>
      <c r="I494" s="397"/>
    </row>
    <row r="495" spans="1:9" ht="12.75">
      <c r="A495" s="437"/>
      <c r="B495" s="97"/>
      <c r="C495" s="410"/>
      <c r="D495" s="410"/>
      <c r="E495" s="410"/>
      <c r="F495" s="410"/>
      <c r="G495" s="397"/>
      <c r="H495" s="397"/>
      <c r="I495" s="397"/>
    </row>
    <row r="496" spans="1:9" ht="12.75">
      <c r="A496" s="437"/>
      <c r="B496" s="97"/>
      <c r="C496" s="410"/>
      <c r="D496" s="410"/>
      <c r="E496" s="410"/>
      <c r="F496" s="410"/>
      <c r="G496" s="397"/>
      <c r="H496" s="397"/>
      <c r="I496" s="397"/>
    </row>
    <row r="497" spans="1:9" ht="12.75">
      <c r="A497" s="437"/>
      <c r="B497" s="97"/>
      <c r="C497" s="410"/>
      <c r="D497" s="410"/>
      <c r="E497" s="410"/>
      <c r="F497" s="410"/>
      <c r="G497" s="397"/>
      <c r="H497" s="397"/>
      <c r="I497" s="397"/>
    </row>
    <row r="498" spans="1:9" ht="12.75">
      <c r="A498" s="437"/>
      <c r="B498" s="97"/>
      <c r="C498" s="410"/>
      <c r="D498" s="410"/>
      <c r="E498" s="410"/>
      <c r="F498" s="410"/>
      <c r="G498" s="397"/>
      <c r="H498" s="397"/>
      <c r="I498" s="397"/>
    </row>
    <row r="499" spans="1:9" ht="12.75">
      <c r="A499" s="437"/>
      <c r="B499" s="97"/>
      <c r="C499" s="410"/>
      <c r="D499" s="410"/>
      <c r="E499" s="410"/>
      <c r="F499" s="410"/>
      <c r="G499" s="397"/>
      <c r="H499" s="397"/>
      <c r="I499" s="397"/>
    </row>
    <row r="500" spans="1:9" ht="12.75">
      <c r="A500" s="437"/>
      <c r="B500" s="97"/>
      <c r="C500" s="410"/>
      <c r="D500" s="410"/>
      <c r="E500" s="410"/>
      <c r="F500" s="410"/>
      <c r="G500" s="397"/>
      <c r="H500" s="397"/>
      <c r="I500" s="397"/>
    </row>
    <row r="501" spans="1:9" ht="12.75">
      <c r="A501" s="437"/>
      <c r="B501" s="97"/>
      <c r="C501" s="410"/>
      <c r="D501" s="410"/>
      <c r="E501" s="410"/>
      <c r="F501" s="410"/>
      <c r="G501" s="397"/>
      <c r="H501" s="397"/>
      <c r="I501" s="397"/>
    </row>
    <row r="502" spans="1:9" ht="12.75">
      <c r="A502" s="437"/>
      <c r="B502" s="97"/>
      <c r="C502" s="410"/>
      <c r="D502" s="410"/>
      <c r="E502" s="410"/>
      <c r="F502" s="410"/>
      <c r="G502" s="397"/>
      <c r="H502" s="397"/>
      <c r="I502" s="397"/>
    </row>
    <row r="503" spans="1:9" ht="12.75">
      <c r="A503" s="437"/>
      <c r="B503" s="97"/>
      <c r="C503" s="410"/>
      <c r="D503" s="410"/>
      <c r="E503" s="410"/>
      <c r="F503" s="410"/>
      <c r="G503" s="397"/>
      <c r="H503" s="397"/>
      <c r="I503" s="397"/>
    </row>
    <row r="504" spans="1:9" ht="12.75">
      <c r="A504" s="437"/>
      <c r="B504" s="97"/>
      <c r="C504" s="410"/>
      <c r="D504" s="410"/>
      <c r="E504" s="410"/>
      <c r="F504" s="410"/>
      <c r="G504" s="397"/>
      <c r="H504" s="397"/>
      <c r="I504" s="397"/>
    </row>
    <row r="505" spans="1:9" ht="12.75">
      <c r="A505" s="437"/>
      <c r="B505" s="97"/>
      <c r="C505" s="410"/>
      <c r="D505" s="410"/>
      <c r="E505" s="410"/>
      <c r="F505" s="410"/>
      <c r="G505" s="397"/>
      <c r="H505" s="397"/>
      <c r="I505" s="397"/>
    </row>
    <row r="506" spans="1:9" ht="12.75">
      <c r="A506" s="437"/>
      <c r="B506" s="97"/>
      <c r="C506" s="410"/>
      <c r="D506" s="410"/>
      <c r="E506" s="410"/>
      <c r="F506" s="410"/>
      <c r="G506" s="397"/>
      <c r="H506" s="397"/>
      <c r="I506" s="397"/>
    </row>
    <row r="507" spans="1:9" ht="12.75">
      <c r="A507" s="437"/>
      <c r="B507" s="97"/>
      <c r="C507" s="410"/>
      <c r="D507" s="410"/>
      <c r="E507" s="410"/>
      <c r="F507" s="410"/>
      <c r="G507" s="397"/>
      <c r="H507" s="397"/>
      <c r="I507" s="397"/>
    </row>
    <row r="508" spans="1:9" ht="12.75">
      <c r="A508" s="437"/>
      <c r="B508" s="97"/>
      <c r="C508" s="410"/>
      <c r="D508" s="410"/>
      <c r="E508" s="410"/>
      <c r="F508" s="410"/>
      <c r="G508" s="397"/>
      <c r="H508" s="397"/>
      <c r="I508" s="397"/>
    </row>
    <row r="509" spans="1:9" ht="12.75">
      <c r="A509" s="437"/>
      <c r="B509" s="97"/>
      <c r="C509" s="410"/>
      <c r="D509" s="410"/>
      <c r="E509" s="410"/>
      <c r="F509" s="410"/>
      <c r="G509" s="397"/>
      <c r="H509" s="397"/>
      <c r="I509" s="397"/>
    </row>
    <row r="510" spans="1:9" ht="12.75">
      <c r="A510" s="437"/>
      <c r="B510" s="97"/>
      <c r="C510" s="410"/>
      <c r="D510" s="410"/>
      <c r="E510" s="410"/>
      <c r="F510" s="410"/>
      <c r="G510" s="397"/>
      <c r="H510" s="397"/>
      <c r="I510" s="397"/>
    </row>
    <row r="511" spans="1:9" ht="12.75">
      <c r="A511" s="437"/>
      <c r="B511" s="97"/>
      <c r="C511" s="410"/>
      <c r="D511" s="410"/>
      <c r="E511" s="410"/>
      <c r="F511" s="410"/>
      <c r="G511" s="397"/>
      <c r="H511" s="397"/>
      <c r="I511" s="397"/>
    </row>
    <row r="512" spans="1:9" ht="12.75">
      <c r="A512" s="437"/>
      <c r="B512" s="97"/>
      <c r="C512" s="410"/>
      <c r="D512" s="410"/>
      <c r="E512" s="410"/>
      <c r="F512" s="410"/>
      <c r="G512" s="397"/>
      <c r="H512" s="397"/>
      <c r="I512" s="397"/>
    </row>
    <row r="513" spans="1:9" ht="12.75">
      <c r="A513" s="437"/>
      <c r="B513" s="97"/>
      <c r="C513" s="410"/>
      <c r="D513" s="410"/>
      <c r="E513" s="410"/>
      <c r="F513" s="410"/>
      <c r="G513" s="397"/>
      <c r="H513" s="397"/>
      <c r="I513" s="397"/>
    </row>
    <row r="514" spans="1:9" ht="12.75">
      <c r="A514" s="437"/>
      <c r="B514" s="97"/>
      <c r="C514" s="410"/>
      <c r="D514" s="410"/>
      <c r="E514" s="410"/>
      <c r="F514" s="410"/>
      <c r="G514" s="397"/>
      <c r="H514" s="397"/>
      <c r="I514" s="397"/>
    </row>
    <row r="515" spans="1:9" ht="12.75">
      <c r="A515" s="437"/>
      <c r="B515" s="97"/>
      <c r="C515" s="410"/>
      <c r="D515" s="410"/>
      <c r="E515" s="410"/>
      <c r="F515" s="410"/>
      <c r="G515" s="397"/>
      <c r="H515" s="397"/>
      <c r="I515" s="397"/>
    </row>
    <row r="516" spans="1:9" ht="12.75">
      <c r="A516" s="437"/>
      <c r="B516" s="97"/>
      <c r="C516" s="410"/>
      <c r="D516" s="410"/>
      <c r="E516" s="410"/>
      <c r="F516" s="410"/>
      <c r="G516" s="397"/>
      <c r="H516" s="397"/>
      <c r="I516" s="397"/>
    </row>
    <row r="517" spans="1:9" ht="12.75">
      <c r="A517" s="437"/>
      <c r="B517" s="97"/>
      <c r="C517" s="410"/>
      <c r="D517" s="410"/>
      <c r="E517" s="410"/>
      <c r="F517" s="410"/>
      <c r="G517" s="397"/>
      <c r="H517" s="397"/>
      <c r="I517" s="397"/>
    </row>
    <row r="518" spans="1:9" ht="12.75">
      <c r="A518" s="437"/>
      <c r="B518" s="97"/>
      <c r="C518" s="410"/>
      <c r="D518" s="410"/>
      <c r="E518" s="410"/>
      <c r="F518" s="410"/>
      <c r="G518" s="397"/>
      <c r="H518" s="397"/>
      <c r="I518" s="397"/>
    </row>
    <row r="519" spans="1:9" ht="12.75">
      <c r="A519" s="437"/>
      <c r="B519" s="97"/>
      <c r="C519" s="410"/>
      <c r="D519" s="410"/>
      <c r="E519" s="410"/>
      <c r="F519" s="410"/>
      <c r="G519" s="397"/>
      <c r="H519" s="397"/>
      <c r="I519" s="397"/>
    </row>
    <row r="520" spans="1:9" ht="12.75">
      <c r="A520" s="437"/>
      <c r="B520" s="97"/>
      <c r="C520" s="410"/>
      <c r="D520" s="410"/>
      <c r="E520" s="410"/>
      <c r="F520" s="410"/>
      <c r="G520" s="397"/>
      <c r="H520" s="397"/>
      <c r="I520" s="397"/>
    </row>
    <row r="521" spans="1:9" ht="12.75">
      <c r="A521" s="437"/>
      <c r="B521" s="97"/>
      <c r="C521" s="410"/>
      <c r="D521" s="410"/>
      <c r="E521" s="410"/>
      <c r="F521" s="410"/>
      <c r="G521" s="397"/>
      <c r="H521" s="397"/>
      <c r="I521" s="397"/>
    </row>
    <row r="522" spans="1:9" ht="12.75">
      <c r="A522" s="437"/>
      <c r="B522" s="97"/>
      <c r="C522" s="410"/>
      <c r="D522" s="410"/>
      <c r="E522" s="410"/>
      <c r="F522" s="410"/>
      <c r="G522" s="397"/>
      <c r="H522" s="397"/>
      <c r="I522" s="397"/>
    </row>
    <row r="523" spans="1:9" ht="12.75">
      <c r="A523" s="437"/>
      <c r="B523" s="97"/>
      <c r="C523" s="410"/>
      <c r="D523" s="410"/>
      <c r="E523" s="410"/>
      <c r="F523" s="410"/>
      <c r="G523" s="397"/>
      <c r="H523" s="397"/>
      <c r="I523" s="397"/>
    </row>
    <row r="524" spans="1:9" ht="12.75">
      <c r="A524" s="437"/>
      <c r="B524" s="97"/>
      <c r="C524" s="410"/>
      <c r="D524" s="410"/>
      <c r="E524" s="410"/>
      <c r="F524" s="410"/>
      <c r="G524" s="397"/>
      <c r="H524" s="397"/>
      <c r="I524" s="397"/>
    </row>
    <row r="525" spans="1:9" ht="12.75">
      <c r="A525" s="437"/>
      <c r="B525" s="97"/>
      <c r="C525" s="410"/>
      <c r="D525" s="410"/>
      <c r="E525" s="410"/>
      <c r="F525" s="410"/>
      <c r="G525" s="397"/>
      <c r="H525" s="397"/>
      <c r="I525" s="397"/>
    </row>
    <row r="526" spans="1:9" ht="12.75">
      <c r="A526" s="437"/>
      <c r="B526" s="97"/>
      <c r="C526" s="410"/>
      <c r="D526" s="410"/>
      <c r="E526" s="410"/>
      <c r="F526" s="410"/>
      <c r="G526" s="397"/>
      <c r="H526" s="397"/>
      <c r="I526" s="397"/>
    </row>
    <row r="527" spans="1:9" ht="12.75">
      <c r="A527" s="437"/>
      <c r="B527" s="97"/>
      <c r="C527" s="410"/>
      <c r="D527" s="410"/>
      <c r="E527" s="410"/>
      <c r="F527" s="410"/>
      <c r="G527" s="397"/>
      <c r="H527" s="397"/>
      <c r="I527" s="397"/>
    </row>
    <row r="528" spans="1:9" ht="12.75">
      <c r="A528" s="437"/>
      <c r="B528" s="97"/>
      <c r="C528" s="410"/>
      <c r="D528" s="410"/>
      <c r="E528" s="410"/>
      <c r="F528" s="410"/>
      <c r="G528" s="397"/>
      <c r="H528" s="397"/>
      <c r="I528" s="397"/>
    </row>
    <row r="529" spans="1:9" ht="12.75">
      <c r="A529" s="437"/>
      <c r="B529" s="97"/>
      <c r="C529" s="410"/>
      <c r="D529" s="410"/>
      <c r="E529" s="410"/>
      <c r="F529" s="410"/>
      <c r="G529" s="397"/>
      <c r="H529" s="397"/>
      <c r="I529" s="397"/>
    </row>
    <row r="530" spans="1:9" ht="12.75">
      <c r="A530" s="437"/>
      <c r="B530" s="97"/>
      <c r="C530" s="410"/>
      <c r="D530" s="410"/>
      <c r="E530" s="410"/>
      <c r="F530" s="410"/>
      <c r="G530" s="397"/>
      <c r="H530" s="397"/>
      <c r="I530" s="397"/>
    </row>
    <row r="531" spans="1:9" ht="12.75">
      <c r="A531" s="437"/>
      <c r="B531" s="97"/>
      <c r="C531" s="410"/>
      <c r="D531" s="410"/>
      <c r="E531" s="410"/>
      <c r="F531" s="410"/>
      <c r="G531" s="397"/>
      <c r="H531" s="397"/>
      <c r="I531" s="397"/>
    </row>
    <row r="532" spans="1:9" ht="12.75">
      <c r="A532" s="437"/>
      <c r="B532" s="97"/>
      <c r="C532" s="410"/>
      <c r="D532" s="410"/>
      <c r="E532" s="410"/>
      <c r="F532" s="410"/>
      <c r="G532" s="397"/>
      <c r="H532" s="397"/>
      <c r="I532" s="397"/>
    </row>
    <row r="533" spans="1:9" ht="12.75">
      <c r="A533" s="437"/>
      <c r="B533" s="97"/>
      <c r="C533" s="410"/>
      <c r="D533" s="410"/>
      <c r="E533" s="410"/>
      <c r="F533" s="410"/>
      <c r="G533" s="397"/>
      <c r="H533" s="397"/>
      <c r="I533" s="397"/>
    </row>
    <row r="534" spans="1:9" ht="12.75">
      <c r="A534" s="437"/>
      <c r="B534" s="97"/>
      <c r="C534" s="410"/>
      <c r="D534" s="410"/>
      <c r="E534" s="410"/>
      <c r="F534" s="410"/>
      <c r="G534" s="397"/>
      <c r="H534" s="397"/>
      <c r="I534" s="397"/>
    </row>
    <row r="535" spans="1:9" ht="12.75">
      <c r="A535" s="437"/>
      <c r="B535" s="97"/>
      <c r="C535" s="410"/>
      <c r="D535" s="410"/>
      <c r="E535" s="410"/>
      <c r="F535" s="410"/>
      <c r="G535" s="397"/>
      <c r="H535" s="397"/>
      <c r="I535" s="397"/>
    </row>
    <row r="536" spans="1:9" ht="12.75">
      <c r="A536" s="437"/>
      <c r="B536" s="97"/>
      <c r="C536" s="410"/>
      <c r="D536" s="410"/>
      <c r="E536" s="410"/>
      <c r="F536" s="410"/>
      <c r="G536" s="397"/>
      <c r="H536" s="397"/>
      <c r="I536" s="397"/>
    </row>
    <row r="537" spans="1:9" ht="12.75">
      <c r="A537" s="437"/>
      <c r="B537" s="97"/>
      <c r="C537" s="410"/>
      <c r="D537" s="410"/>
      <c r="E537" s="410"/>
      <c r="F537" s="410"/>
      <c r="G537" s="397"/>
      <c r="H537" s="397"/>
      <c r="I537" s="397"/>
    </row>
    <row r="538" spans="1:9" ht="12.75">
      <c r="A538" s="437"/>
      <c r="B538" s="97"/>
      <c r="C538" s="410"/>
      <c r="D538" s="410"/>
      <c r="E538" s="410"/>
      <c r="F538" s="410"/>
      <c r="G538" s="397"/>
      <c r="H538" s="397"/>
      <c r="I538" s="397"/>
    </row>
    <row r="539" spans="1:9" ht="12.75">
      <c r="A539" s="437"/>
      <c r="B539" s="97"/>
      <c r="C539" s="410"/>
      <c r="D539" s="410"/>
      <c r="E539" s="410"/>
      <c r="F539" s="410"/>
      <c r="G539" s="397"/>
      <c r="H539" s="397"/>
      <c r="I539" s="397"/>
    </row>
    <row r="540" spans="1:9" ht="12.75">
      <c r="A540" s="437"/>
      <c r="B540" s="97"/>
      <c r="C540" s="410"/>
      <c r="D540" s="410"/>
      <c r="E540" s="410"/>
      <c r="F540" s="410"/>
      <c r="G540" s="397"/>
      <c r="H540" s="397"/>
      <c r="I540" s="397"/>
    </row>
    <row r="541" spans="1:9" ht="12.75">
      <c r="A541" s="437"/>
      <c r="B541" s="97"/>
      <c r="C541" s="410"/>
      <c r="D541" s="410"/>
      <c r="E541" s="410"/>
      <c r="F541" s="410"/>
      <c r="G541" s="397"/>
      <c r="H541" s="397"/>
      <c r="I541" s="397"/>
    </row>
    <row r="542" spans="1:9" ht="12.75">
      <c r="A542" s="437"/>
      <c r="B542" s="97"/>
      <c r="C542" s="410"/>
      <c r="D542" s="410"/>
      <c r="E542" s="410"/>
      <c r="F542" s="410"/>
      <c r="G542" s="397"/>
      <c r="H542" s="397"/>
      <c r="I542" s="397"/>
    </row>
    <row r="543" spans="1:9" ht="12.75">
      <c r="A543" s="437"/>
      <c r="B543" s="97"/>
      <c r="C543" s="410"/>
      <c r="D543" s="410"/>
      <c r="E543" s="410"/>
      <c r="F543" s="410"/>
      <c r="G543" s="397"/>
      <c r="H543" s="397"/>
      <c r="I543" s="397"/>
    </row>
    <row r="544" spans="1:9" ht="12.75">
      <c r="A544" s="437"/>
      <c r="B544" s="97"/>
      <c r="C544" s="410"/>
      <c r="D544" s="410"/>
      <c r="E544" s="410"/>
      <c r="F544" s="410"/>
      <c r="G544" s="397"/>
      <c r="H544" s="397"/>
      <c r="I544" s="397"/>
    </row>
    <row r="545" spans="1:9" ht="12.75">
      <c r="A545" s="437"/>
      <c r="B545" s="97"/>
      <c r="C545" s="410"/>
      <c r="D545" s="410"/>
      <c r="E545" s="410"/>
      <c r="F545" s="410"/>
      <c r="G545" s="397"/>
      <c r="H545" s="397"/>
      <c r="I545" s="397"/>
    </row>
    <row r="546" spans="1:9" ht="12.75">
      <c r="A546" s="437"/>
      <c r="B546" s="97"/>
      <c r="C546" s="410"/>
      <c r="D546" s="410"/>
      <c r="E546" s="410"/>
      <c r="F546" s="410"/>
      <c r="G546" s="397"/>
      <c r="H546" s="397"/>
      <c r="I546" s="397"/>
    </row>
    <row r="547" spans="1:9" ht="12.75">
      <c r="A547" s="437"/>
      <c r="B547" s="97"/>
      <c r="C547" s="410"/>
      <c r="D547" s="410"/>
      <c r="E547" s="410"/>
      <c r="F547" s="410"/>
      <c r="G547" s="397"/>
      <c r="H547" s="397"/>
      <c r="I547" s="397"/>
    </row>
    <row r="548" spans="1:9" ht="12.75">
      <c r="A548" s="437"/>
      <c r="B548" s="97"/>
      <c r="C548" s="410"/>
      <c r="D548" s="410"/>
      <c r="E548" s="410"/>
      <c r="F548" s="410"/>
      <c r="G548" s="397"/>
      <c r="H548" s="397"/>
      <c r="I548" s="397"/>
    </row>
    <row r="549" spans="1:9" ht="12.75">
      <c r="A549" s="437"/>
      <c r="B549" s="97"/>
      <c r="C549" s="410"/>
      <c r="D549" s="410"/>
      <c r="E549" s="410"/>
      <c r="F549" s="410"/>
      <c r="G549" s="397"/>
      <c r="H549" s="397"/>
      <c r="I549" s="397"/>
    </row>
    <row r="550" spans="1:9" ht="12.75">
      <c r="A550" s="437"/>
      <c r="B550" s="97"/>
      <c r="C550" s="410"/>
      <c r="D550" s="410"/>
      <c r="E550" s="410"/>
      <c r="F550" s="410"/>
      <c r="G550" s="397"/>
      <c r="H550" s="397"/>
      <c r="I550" s="397"/>
    </row>
    <row r="551" spans="1:9" ht="12.75">
      <c r="A551" s="437"/>
      <c r="B551" s="97"/>
      <c r="C551" s="410"/>
      <c r="D551" s="410"/>
      <c r="E551" s="410"/>
      <c r="F551" s="410"/>
      <c r="G551" s="397"/>
      <c r="H551" s="397"/>
      <c r="I551" s="397"/>
    </row>
    <row r="552" spans="1:9" ht="12.75">
      <c r="A552" s="437"/>
      <c r="B552" s="97"/>
      <c r="C552" s="410"/>
      <c r="D552" s="410"/>
      <c r="E552" s="410"/>
      <c r="F552" s="410"/>
      <c r="G552" s="397"/>
      <c r="H552" s="397"/>
      <c r="I552" s="397"/>
    </row>
    <row r="553" spans="1:9" ht="12.75">
      <c r="A553" s="437"/>
      <c r="B553" s="97"/>
      <c r="C553" s="410"/>
      <c r="D553" s="410"/>
      <c r="E553" s="410"/>
      <c r="F553" s="410"/>
      <c r="G553" s="397"/>
      <c r="H553" s="397"/>
      <c r="I553" s="397"/>
    </row>
    <row r="554" spans="1:9" ht="12.75">
      <c r="A554" s="437"/>
      <c r="B554" s="97"/>
      <c r="C554" s="410"/>
      <c r="D554" s="410"/>
      <c r="E554" s="410"/>
      <c r="F554" s="410"/>
      <c r="G554" s="397"/>
      <c r="H554" s="397"/>
      <c r="I554" s="397"/>
    </row>
    <row r="555" spans="1:9" ht="12.75">
      <c r="A555" s="437"/>
      <c r="B555" s="97"/>
      <c r="C555" s="410"/>
      <c r="D555" s="410"/>
      <c r="E555" s="410"/>
      <c r="F555" s="410"/>
      <c r="G555" s="397"/>
      <c r="H555" s="397"/>
      <c r="I555" s="397"/>
    </row>
    <row r="556" spans="1:9" ht="12.75">
      <c r="A556" s="437"/>
      <c r="B556" s="97"/>
      <c r="C556" s="410"/>
      <c r="D556" s="410"/>
      <c r="E556" s="410"/>
      <c r="F556" s="410"/>
      <c r="G556" s="397"/>
      <c r="H556" s="397"/>
      <c r="I556" s="397"/>
    </row>
    <row r="557" spans="1:9" ht="12.75">
      <c r="A557" s="437"/>
      <c r="B557" s="97"/>
      <c r="C557" s="410"/>
      <c r="D557" s="410"/>
      <c r="E557" s="410"/>
      <c r="F557" s="410"/>
      <c r="G557" s="397"/>
      <c r="H557" s="397"/>
      <c r="I557" s="397"/>
    </row>
    <row r="558" spans="1:9" ht="12.75">
      <c r="A558" s="437"/>
      <c r="B558" s="97"/>
      <c r="C558" s="410"/>
      <c r="D558" s="410"/>
      <c r="E558" s="410"/>
      <c r="F558" s="410"/>
      <c r="G558" s="397"/>
      <c r="H558" s="397"/>
      <c r="I558" s="397"/>
    </row>
    <row r="559" spans="1:9" ht="12.75">
      <c r="A559" s="437"/>
      <c r="B559" s="97"/>
      <c r="C559" s="410"/>
      <c r="D559" s="410"/>
      <c r="E559" s="410"/>
      <c r="F559" s="410"/>
      <c r="G559" s="397"/>
      <c r="H559" s="397"/>
      <c r="I559" s="397"/>
    </row>
    <row r="560" spans="1:9" ht="12.75">
      <c r="A560" s="437"/>
      <c r="B560" s="97"/>
      <c r="C560" s="410"/>
      <c r="D560" s="410"/>
      <c r="E560" s="410"/>
      <c r="F560" s="410"/>
      <c r="G560" s="397"/>
      <c r="H560" s="397"/>
      <c r="I560" s="397"/>
    </row>
    <row r="561" spans="1:9" ht="12.75">
      <c r="A561" s="437"/>
      <c r="B561" s="97"/>
      <c r="C561" s="410"/>
      <c r="D561" s="410"/>
      <c r="E561" s="410"/>
      <c r="F561" s="410"/>
      <c r="G561" s="397"/>
      <c r="H561" s="397"/>
      <c r="I561" s="397"/>
    </row>
    <row r="562" spans="1:9" ht="12.75">
      <c r="A562" s="437"/>
      <c r="B562" s="97"/>
      <c r="C562" s="410"/>
      <c r="D562" s="410"/>
      <c r="E562" s="410"/>
      <c r="F562" s="410"/>
      <c r="G562" s="397"/>
      <c r="H562" s="397"/>
      <c r="I562" s="397"/>
    </row>
    <row r="563" spans="1:9" ht="12.75">
      <c r="A563" s="437"/>
      <c r="B563" s="97"/>
      <c r="C563" s="410"/>
      <c r="D563" s="410"/>
      <c r="E563" s="410"/>
      <c r="F563" s="410"/>
      <c r="G563" s="397"/>
      <c r="H563" s="397"/>
      <c r="I563" s="397"/>
    </row>
    <row r="564" spans="1:9" ht="12.75">
      <c r="A564" s="437"/>
      <c r="B564" s="97"/>
      <c r="C564" s="410"/>
      <c r="D564" s="410"/>
      <c r="E564" s="410"/>
      <c r="F564" s="410"/>
      <c r="G564" s="397"/>
      <c r="H564" s="397"/>
      <c r="I564" s="397"/>
    </row>
    <row r="565" spans="1:9" ht="12.75">
      <c r="A565" s="437"/>
      <c r="B565" s="97"/>
      <c r="C565" s="410"/>
      <c r="D565" s="410"/>
      <c r="E565" s="410"/>
      <c r="F565" s="410"/>
      <c r="G565" s="397"/>
      <c r="H565" s="397"/>
      <c r="I565" s="397"/>
    </row>
    <row r="566" spans="1:9" ht="12.75">
      <c r="A566" s="437"/>
      <c r="B566" s="97"/>
      <c r="C566" s="410"/>
      <c r="D566" s="410"/>
      <c r="E566" s="410"/>
      <c r="F566" s="410"/>
      <c r="G566" s="397"/>
      <c r="H566" s="397"/>
      <c r="I566" s="397"/>
    </row>
    <row r="567" spans="1:9" ht="12.75">
      <c r="A567" s="437"/>
      <c r="B567" s="97"/>
      <c r="C567" s="410"/>
      <c r="D567" s="410"/>
      <c r="E567" s="410"/>
      <c r="F567" s="410"/>
      <c r="G567" s="397"/>
      <c r="H567" s="397"/>
      <c r="I567" s="397"/>
    </row>
    <row r="568" spans="1:9" ht="12.75">
      <c r="A568" s="437"/>
      <c r="B568" s="97"/>
      <c r="C568" s="410"/>
      <c r="D568" s="410"/>
      <c r="E568" s="410"/>
      <c r="F568" s="410"/>
      <c r="G568" s="397"/>
      <c r="H568" s="397"/>
      <c r="I568" s="397"/>
    </row>
    <row r="569" spans="1:9" ht="12.75">
      <c r="A569" s="437"/>
      <c r="B569" s="97"/>
      <c r="C569" s="410"/>
      <c r="D569" s="410"/>
      <c r="E569" s="410"/>
      <c r="F569" s="410"/>
      <c r="G569" s="397"/>
      <c r="H569" s="397"/>
      <c r="I569" s="397"/>
    </row>
    <row r="570" spans="1:9" ht="12.75">
      <c r="A570" s="437"/>
      <c r="B570" s="97"/>
      <c r="C570" s="410"/>
      <c r="D570" s="410"/>
      <c r="E570" s="410"/>
      <c r="F570" s="410"/>
      <c r="G570" s="397"/>
      <c r="H570" s="397"/>
      <c r="I570" s="397"/>
    </row>
    <row r="571" spans="1:9" ht="12.75">
      <c r="A571" s="437"/>
      <c r="B571" s="97"/>
      <c r="C571" s="410"/>
      <c r="D571" s="410"/>
      <c r="E571" s="410"/>
      <c r="F571" s="410"/>
      <c r="G571" s="397"/>
      <c r="H571" s="397"/>
      <c r="I571" s="397"/>
    </row>
    <row r="572" spans="1:9" ht="12.75">
      <c r="A572" s="437"/>
      <c r="B572" s="97"/>
      <c r="C572" s="410"/>
      <c r="D572" s="410"/>
      <c r="E572" s="410"/>
      <c r="F572" s="410"/>
      <c r="G572" s="397"/>
      <c r="H572" s="397"/>
      <c r="I572" s="397"/>
    </row>
    <row r="573" spans="1:9" ht="12.75">
      <c r="A573" s="437"/>
      <c r="B573" s="97"/>
      <c r="C573" s="410"/>
      <c r="D573" s="410"/>
      <c r="E573" s="410"/>
      <c r="F573" s="410"/>
      <c r="G573" s="397"/>
      <c r="H573" s="397"/>
      <c r="I573" s="397"/>
    </row>
    <row r="574" spans="1:9" ht="12.75">
      <c r="A574" s="437"/>
      <c r="B574" s="97"/>
      <c r="C574" s="410"/>
      <c r="D574" s="410"/>
      <c r="E574" s="410"/>
      <c r="F574" s="410"/>
      <c r="G574" s="397"/>
      <c r="H574" s="397"/>
      <c r="I574" s="397"/>
    </row>
    <row r="575" spans="1:9" ht="12.75">
      <c r="A575" s="437"/>
      <c r="B575" s="97"/>
      <c r="C575" s="410"/>
      <c r="D575" s="410"/>
      <c r="E575" s="410"/>
      <c r="F575" s="410"/>
      <c r="G575" s="397"/>
      <c r="H575" s="397"/>
      <c r="I575" s="397"/>
    </row>
    <row r="576" spans="1:9" ht="12.75">
      <c r="A576" s="437"/>
      <c r="B576" s="97"/>
      <c r="C576" s="410"/>
      <c r="D576" s="410"/>
      <c r="E576" s="410"/>
      <c r="F576" s="410"/>
      <c r="G576" s="397"/>
      <c r="H576" s="397"/>
      <c r="I576" s="397"/>
    </row>
    <row r="577" spans="1:9" ht="12.75">
      <c r="A577" s="437"/>
      <c r="B577" s="97"/>
      <c r="C577" s="410"/>
      <c r="D577" s="410"/>
      <c r="E577" s="410"/>
      <c r="F577" s="410"/>
      <c r="G577" s="397"/>
      <c r="H577" s="397"/>
      <c r="I577" s="397"/>
    </row>
    <row r="578" spans="1:9" ht="12.75">
      <c r="A578" s="437"/>
      <c r="B578" s="97"/>
      <c r="C578" s="410"/>
      <c r="D578" s="410"/>
      <c r="E578" s="410"/>
      <c r="F578" s="410"/>
      <c r="G578" s="397"/>
      <c r="H578" s="397"/>
      <c r="I578" s="397"/>
    </row>
    <row r="579" spans="1:9" ht="12.75">
      <c r="A579" s="437"/>
      <c r="B579" s="97"/>
      <c r="C579" s="410"/>
      <c r="D579" s="410"/>
      <c r="E579" s="410"/>
      <c r="F579" s="410"/>
      <c r="G579" s="397"/>
      <c r="H579" s="397"/>
      <c r="I579" s="397"/>
    </row>
    <row r="580" spans="1:9" ht="12.75">
      <c r="A580" s="437"/>
      <c r="B580" s="97"/>
      <c r="C580" s="410"/>
      <c r="D580" s="410"/>
      <c r="E580" s="410"/>
      <c r="F580" s="410"/>
      <c r="G580" s="397"/>
      <c r="H580" s="397"/>
      <c r="I580" s="397"/>
    </row>
    <row r="581" spans="1:9" ht="12.75">
      <c r="A581" s="437"/>
      <c r="B581" s="97"/>
      <c r="C581" s="410"/>
      <c r="D581" s="410"/>
      <c r="E581" s="410"/>
      <c r="F581" s="410"/>
      <c r="G581" s="397"/>
      <c r="H581" s="397"/>
      <c r="I581" s="397"/>
    </row>
    <row r="582" spans="1:9" ht="12.75">
      <c r="A582" s="437"/>
      <c r="B582" s="97"/>
      <c r="C582" s="410"/>
      <c r="D582" s="410"/>
      <c r="E582" s="410"/>
      <c r="F582" s="410"/>
      <c r="G582" s="397"/>
      <c r="H582" s="397"/>
      <c r="I582" s="397"/>
    </row>
    <row r="583" spans="1:9" ht="12.75">
      <c r="A583" s="437"/>
      <c r="B583" s="97"/>
      <c r="C583" s="410"/>
      <c r="D583" s="410"/>
      <c r="E583" s="410"/>
      <c r="F583" s="410"/>
      <c r="G583" s="397"/>
      <c r="H583" s="397"/>
      <c r="I583" s="397"/>
    </row>
    <row r="584" spans="1:9" ht="12.75">
      <c r="A584" s="437"/>
      <c r="B584" s="97"/>
      <c r="C584" s="410"/>
      <c r="D584" s="410"/>
      <c r="E584" s="410"/>
      <c r="F584" s="410"/>
      <c r="G584" s="397"/>
      <c r="H584" s="397"/>
      <c r="I584" s="397"/>
    </row>
    <row r="585" spans="1:9" ht="12.75">
      <c r="A585" s="437"/>
      <c r="B585" s="97"/>
      <c r="C585" s="410"/>
      <c r="D585" s="410"/>
      <c r="E585" s="410"/>
      <c r="F585" s="410"/>
      <c r="G585" s="397"/>
      <c r="H585" s="397"/>
      <c r="I585" s="397"/>
    </row>
    <row r="586" spans="1:9" ht="12.75">
      <c r="A586" s="437"/>
      <c r="B586" s="97"/>
      <c r="C586" s="410"/>
      <c r="D586" s="410"/>
      <c r="E586" s="410"/>
      <c r="F586" s="410"/>
      <c r="G586" s="397"/>
      <c r="H586" s="397"/>
      <c r="I586" s="397"/>
    </row>
    <row r="587" spans="1:9" ht="12.75">
      <c r="A587" s="437"/>
      <c r="B587" s="97"/>
      <c r="C587" s="410"/>
      <c r="D587" s="410"/>
      <c r="E587" s="410"/>
      <c r="F587" s="410"/>
      <c r="G587" s="397"/>
      <c r="H587" s="397"/>
      <c r="I587" s="397"/>
    </row>
    <row r="588" spans="1:9" ht="12.75">
      <c r="A588" s="437"/>
      <c r="B588" s="97"/>
      <c r="C588" s="410"/>
      <c r="D588" s="410"/>
      <c r="E588" s="410"/>
      <c r="F588" s="410"/>
      <c r="G588" s="397"/>
      <c r="H588" s="397"/>
      <c r="I588" s="397"/>
    </row>
    <row r="589" spans="1:9" ht="12.75">
      <c r="A589" s="437"/>
      <c r="B589" s="97"/>
      <c r="C589" s="410"/>
      <c r="D589" s="410"/>
      <c r="E589" s="410"/>
      <c r="F589" s="410"/>
      <c r="G589" s="397"/>
      <c r="H589" s="397"/>
      <c r="I589" s="397"/>
    </row>
    <row r="590" spans="1:9" ht="12.75">
      <c r="A590" s="437"/>
      <c r="B590" s="97"/>
      <c r="C590" s="410"/>
      <c r="D590" s="410"/>
      <c r="E590" s="410"/>
      <c r="F590" s="410"/>
      <c r="G590" s="397"/>
      <c r="H590" s="397"/>
      <c r="I590" s="397"/>
    </row>
    <row r="591" spans="1:9" ht="12.75">
      <c r="A591" s="437"/>
      <c r="B591" s="97"/>
      <c r="C591" s="410"/>
      <c r="D591" s="410"/>
      <c r="E591" s="410"/>
      <c r="F591" s="410"/>
      <c r="G591" s="397"/>
      <c r="H591" s="397"/>
      <c r="I591" s="397"/>
    </row>
    <row r="592" spans="1:9" ht="12.75">
      <c r="A592" s="437"/>
      <c r="B592" s="97"/>
      <c r="C592" s="410"/>
      <c r="D592" s="410"/>
      <c r="E592" s="410"/>
      <c r="F592" s="410"/>
      <c r="G592" s="397"/>
      <c r="H592" s="397"/>
      <c r="I592" s="397"/>
    </row>
    <row r="593" spans="1:9" ht="12.75">
      <c r="A593" s="437"/>
      <c r="B593" s="97"/>
      <c r="C593" s="410"/>
      <c r="D593" s="410"/>
      <c r="E593" s="410"/>
      <c r="F593" s="410"/>
      <c r="G593" s="397"/>
      <c r="H593" s="397"/>
      <c r="I593" s="397"/>
    </row>
    <row r="594" spans="1:9" ht="12.75">
      <c r="A594" s="437"/>
      <c r="B594" s="97"/>
      <c r="C594" s="410"/>
      <c r="D594" s="410"/>
      <c r="E594" s="410"/>
      <c r="F594" s="410"/>
      <c r="G594" s="397"/>
      <c r="H594" s="397"/>
      <c r="I594" s="397"/>
    </row>
    <row r="595" spans="1:9" ht="12.75">
      <c r="A595" s="437"/>
      <c r="B595" s="97"/>
      <c r="C595" s="410"/>
      <c r="D595" s="410"/>
      <c r="E595" s="410"/>
      <c r="F595" s="410"/>
      <c r="G595" s="397"/>
      <c r="H595" s="397"/>
      <c r="I595" s="397"/>
    </row>
    <row r="596" spans="1:9" ht="12.75">
      <c r="A596" s="437"/>
      <c r="B596" s="97"/>
      <c r="C596" s="410"/>
      <c r="D596" s="410"/>
      <c r="E596" s="410"/>
      <c r="F596" s="410"/>
      <c r="G596" s="397"/>
      <c r="H596" s="397"/>
      <c r="I596" s="397"/>
    </row>
    <row r="597" spans="1:9" ht="12.75">
      <c r="A597" s="437"/>
      <c r="B597" s="97"/>
      <c r="C597" s="410"/>
      <c r="D597" s="410"/>
      <c r="E597" s="410"/>
      <c r="F597" s="410"/>
      <c r="G597" s="397"/>
      <c r="H597" s="397"/>
      <c r="I597" s="397"/>
    </row>
    <row r="598" spans="1:9" ht="12.75">
      <c r="A598" s="437"/>
      <c r="B598" s="97"/>
      <c r="C598" s="410"/>
      <c r="D598" s="410"/>
      <c r="E598" s="410"/>
      <c r="F598" s="410"/>
      <c r="G598" s="397"/>
      <c r="H598" s="397"/>
      <c r="I598" s="397"/>
    </row>
    <row r="599" spans="1:9" ht="12.75">
      <c r="A599" s="437"/>
      <c r="B599" s="97"/>
      <c r="C599" s="410"/>
      <c r="D599" s="410"/>
      <c r="E599" s="410"/>
      <c r="F599" s="410"/>
      <c r="G599" s="397"/>
      <c r="H599" s="397"/>
      <c r="I599" s="397"/>
    </row>
    <row r="600" spans="1:9" ht="12.75">
      <c r="A600" s="437"/>
      <c r="B600" s="97"/>
      <c r="C600" s="410"/>
      <c r="D600" s="410"/>
      <c r="E600" s="410"/>
      <c r="F600" s="410"/>
      <c r="G600" s="397"/>
      <c r="H600" s="397"/>
      <c r="I600" s="397"/>
    </row>
    <row r="601" spans="1:9" ht="12.75">
      <c r="A601" s="437"/>
      <c r="B601" s="97"/>
      <c r="C601" s="410"/>
      <c r="D601" s="410"/>
      <c r="E601" s="410"/>
      <c r="F601" s="410"/>
      <c r="G601" s="397"/>
      <c r="H601" s="397"/>
      <c r="I601" s="397"/>
    </row>
    <row r="602" spans="1:9" ht="12.75">
      <c r="A602" s="437"/>
      <c r="B602" s="97"/>
      <c r="C602" s="410"/>
      <c r="D602" s="410"/>
      <c r="E602" s="410"/>
      <c r="F602" s="410"/>
      <c r="G602" s="397"/>
      <c r="H602" s="397"/>
      <c r="I602" s="397"/>
    </row>
    <row r="603" spans="1:9" ht="12.75">
      <c r="A603" s="437"/>
      <c r="B603" s="97"/>
      <c r="C603" s="410"/>
      <c r="D603" s="410"/>
      <c r="E603" s="410"/>
      <c r="F603" s="410"/>
      <c r="G603" s="397"/>
      <c r="H603" s="397"/>
      <c r="I603" s="397"/>
    </row>
    <row r="604" spans="1:9" ht="12.75">
      <c r="A604" s="437"/>
      <c r="B604" s="97"/>
      <c r="C604" s="410"/>
      <c r="D604" s="410"/>
      <c r="E604" s="410"/>
      <c r="F604" s="410"/>
      <c r="G604" s="397"/>
      <c r="H604" s="397"/>
      <c r="I604" s="397"/>
    </row>
    <row r="605" spans="1:9" ht="12.75">
      <c r="A605" s="437"/>
      <c r="B605" s="97"/>
      <c r="C605" s="410"/>
      <c r="D605" s="410"/>
      <c r="E605" s="410"/>
      <c r="F605" s="410"/>
      <c r="G605" s="397"/>
      <c r="H605" s="397"/>
      <c r="I605" s="397"/>
    </row>
    <row r="606" spans="1:9" ht="12.75">
      <c r="A606" s="437"/>
      <c r="B606" s="97"/>
      <c r="C606" s="410"/>
      <c r="D606" s="410"/>
      <c r="E606" s="410"/>
      <c r="F606" s="410"/>
      <c r="G606" s="397"/>
      <c r="H606" s="397"/>
      <c r="I606" s="397"/>
    </row>
    <row r="607" spans="1:9" ht="12.75">
      <c r="A607" s="437"/>
      <c r="B607" s="97"/>
      <c r="C607" s="410"/>
      <c r="D607" s="410"/>
      <c r="E607" s="410"/>
      <c r="F607" s="410"/>
      <c r="G607" s="397"/>
      <c r="H607" s="397"/>
      <c r="I607" s="397"/>
    </row>
    <row r="608" spans="1:9" ht="12.75">
      <c r="A608" s="437"/>
      <c r="B608" s="97"/>
      <c r="C608" s="410"/>
      <c r="D608" s="410"/>
      <c r="E608" s="410"/>
      <c r="F608" s="410"/>
      <c r="G608" s="397"/>
      <c r="H608" s="397"/>
      <c r="I608" s="397"/>
    </row>
    <row r="609" spans="1:9" ht="12.75">
      <c r="A609" s="437"/>
      <c r="B609" s="97"/>
      <c r="C609" s="410"/>
      <c r="D609" s="410"/>
      <c r="E609" s="410"/>
      <c r="F609" s="410"/>
      <c r="G609" s="397"/>
      <c r="H609" s="397"/>
      <c r="I609" s="397"/>
    </row>
    <row r="610" spans="1:9" ht="12.75">
      <c r="A610" s="437"/>
      <c r="B610" s="97"/>
      <c r="C610" s="410"/>
      <c r="D610" s="410"/>
      <c r="E610" s="410"/>
      <c r="F610" s="410"/>
      <c r="G610" s="397"/>
      <c r="H610" s="397"/>
      <c r="I610" s="397"/>
    </row>
    <row r="611" spans="1:9" ht="12.75">
      <c r="A611" s="437"/>
      <c r="B611" s="97"/>
      <c r="C611" s="410"/>
      <c r="D611" s="410"/>
      <c r="E611" s="410"/>
      <c r="F611" s="410"/>
      <c r="G611" s="397"/>
      <c r="H611" s="397"/>
      <c r="I611" s="397"/>
    </row>
    <row r="612" spans="1:9" ht="12.75">
      <c r="A612" s="437"/>
      <c r="B612" s="97"/>
      <c r="C612" s="410"/>
      <c r="D612" s="410"/>
      <c r="E612" s="410"/>
      <c r="F612" s="410"/>
      <c r="G612" s="397"/>
      <c r="H612" s="397"/>
      <c r="I612" s="397"/>
    </row>
    <row r="613" spans="1:9" ht="12.75">
      <c r="A613" s="437"/>
      <c r="B613" s="97"/>
      <c r="C613" s="410"/>
      <c r="D613" s="410"/>
      <c r="E613" s="410"/>
      <c r="F613" s="410"/>
      <c r="G613" s="397"/>
      <c r="H613" s="397"/>
      <c r="I613" s="397"/>
    </row>
    <row r="614" spans="1:9" ht="12.75">
      <c r="A614" s="437"/>
      <c r="B614" s="97"/>
      <c r="C614" s="410"/>
      <c r="D614" s="410"/>
      <c r="E614" s="410"/>
      <c r="F614" s="410"/>
      <c r="G614" s="397"/>
      <c r="H614" s="397"/>
      <c r="I614" s="397"/>
    </row>
    <row r="615" spans="1:9" ht="12.75">
      <c r="A615" s="437"/>
      <c r="B615" s="97"/>
      <c r="C615" s="410"/>
      <c r="D615" s="410"/>
      <c r="E615" s="410"/>
      <c r="F615" s="410"/>
      <c r="G615" s="397"/>
      <c r="H615" s="397"/>
      <c r="I615" s="397"/>
    </row>
    <row r="616" spans="1:9" ht="12.75">
      <c r="A616" s="437"/>
      <c r="B616" s="97"/>
      <c r="C616" s="410"/>
      <c r="D616" s="410"/>
      <c r="E616" s="410"/>
      <c r="F616" s="410"/>
      <c r="G616" s="397"/>
      <c r="H616" s="397"/>
      <c r="I616" s="397"/>
    </row>
    <row r="617" spans="1:9" ht="12.75">
      <c r="A617" s="437"/>
      <c r="B617" s="97"/>
      <c r="C617" s="410"/>
      <c r="D617" s="410"/>
      <c r="E617" s="410"/>
      <c r="F617" s="410"/>
      <c r="G617" s="397"/>
      <c r="H617" s="397"/>
      <c r="I617" s="397"/>
    </row>
    <row r="618" spans="1:9" ht="12.75">
      <c r="A618" s="437"/>
      <c r="B618" s="97"/>
      <c r="C618" s="410"/>
      <c r="D618" s="410"/>
      <c r="E618" s="410"/>
      <c r="F618" s="410"/>
      <c r="G618" s="397"/>
      <c r="H618" s="397"/>
      <c r="I618" s="397"/>
    </row>
    <row r="619" spans="1:9" ht="12.75">
      <c r="A619" s="437"/>
      <c r="B619" s="97"/>
      <c r="C619" s="410"/>
      <c r="D619" s="410"/>
      <c r="E619" s="410"/>
      <c r="F619" s="410"/>
      <c r="G619" s="397"/>
      <c r="H619" s="397"/>
      <c r="I619" s="397"/>
    </row>
    <row r="620" spans="1:9" ht="12.75">
      <c r="A620" s="437"/>
      <c r="B620" s="97"/>
      <c r="C620" s="410"/>
      <c r="D620" s="410"/>
      <c r="E620" s="410"/>
      <c r="F620" s="410"/>
      <c r="G620" s="397"/>
      <c r="H620" s="397"/>
      <c r="I620" s="397"/>
    </row>
    <row r="621" spans="1:9" ht="12.75">
      <c r="A621" s="437"/>
      <c r="B621" s="97"/>
      <c r="C621" s="410"/>
      <c r="D621" s="410"/>
      <c r="E621" s="410"/>
      <c r="F621" s="410"/>
      <c r="G621" s="397"/>
      <c r="H621" s="397"/>
      <c r="I621" s="397"/>
    </row>
    <row r="622" spans="1:9" ht="12.75">
      <c r="A622" s="437"/>
      <c r="B622" s="97"/>
      <c r="C622" s="410"/>
      <c r="D622" s="410"/>
      <c r="E622" s="410"/>
      <c r="F622" s="410"/>
      <c r="G622" s="397"/>
      <c r="H622" s="397"/>
      <c r="I622" s="397"/>
    </row>
    <row r="623" spans="1:9" ht="12.75">
      <c r="A623" s="437"/>
      <c r="B623" s="97"/>
      <c r="C623" s="410"/>
      <c r="D623" s="410"/>
      <c r="E623" s="410"/>
      <c r="F623" s="410"/>
      <c r="G623" s="397"/>
      <c r="H623" s="397"/>
      <c r="I623" s="397"/>
    </row>
    <row r="624" spans="1:9" ht="12.75">
      <c r="A624" s="437"/>
      <c r="B624" s="97"/>
      <c r="C624" s="410"/>
      <c r="D624" s="410"/>
      <c r="E624" s="410"/>
      <c r="F624" s="410"/>
      <c r="G624" s="397"/>
      <c r="H624" s="397"/>
      <c r="I624" s="397"/>
    </row>
    <row r="625" spans="1:9" ht="12.75">
      <c r="A625" s="437"/>
      <c r="B625" s="97"/>
      <c r="C625" s="410"/>
      <c r="D625" s="410"/>
      <c r="E625" s="410"/>
      <c r="F625" s="410"/>
      <c r="G625" s="397"/>
      <c r="H625" s="397"/>
      <c r="I625" s="397"/>
    </row>
    <row r="626" spans="1:9" ht="12.75">
      <c r="A626" s="437"/>
      <c r="B626" s="97"/>
      <c r="C626" s="410"/>
      <c r="D626" s="410"/>
      <c r="E626" s="410"/>
      <c r="F626" s="410"/>
      <c r="G626" s="397"/>
      <c r="H626" s="397"/>
      <c r="I626" s="397"/>
    </row>
    <row r="627" spans="1:9" ht="12.75">
      <c r="A627" s="437"/>
      <c r="B627" s="97"/>
      <c r="C627" s="410"/>
      <c r="D627" s="410"/>
      <c r="E627" s="410"/>
      <c r="F627" s="410"/>
      <c r="G627" s="397"/>
      <c r="H627" s="397"/>
      <c r="I627" s="397"/>
    </row>
    <row r="628" spans="1:9" ht="12.75">
      <c r="A628" s="437"/>
      <c r="B628" s="97"/>
      <c r="C628" s="410"/>
      <c r="D628" s="410"/>
      <c r="E628" s="410"/>
      <c r="F628" s="410"/>
      <c r="G628" s="397"/>
      <c r="H628" s="397"/>
      <c r="I628" s="397"/>
    </row>
    <row r="629" spans="1:9" ht="12.75">
      <c r="A629" s="437"/>
      <c r="B629" s="97"/>
      <c r="C629" s="410"/>
      <c r="D629" s="410"/>
      <c r="E629" s="410"/>
      <c r="F629" s="410"/>
      <c r="G629" s="397"/>
      <c r="H629" s="397"/>
      <c r="I629" s="397"/>
    </row>
    <row r="630" spans="1:9" ht="12.75">
      <c r="A630" s="437"/>
      <c r="B630" s="97"/>
      <c r="C630" s="410"/>
      <c r="D630" s="410"/>
      <c r="E630" s="410"/>
      <c r="F630" s="410"/>
      <c r="G630" s="397"/>
      <c r="H630" s="397"/>
      <c r="I630" s="397"/>
    </row>
    <row r="631" spans="1:9" ht="12.75">
      <c r="A631" s="437"/>
      <c r="B631" s="97"/>
      <c r="C631" s="410"/>
      <c r="D631" s="410"/>
      <c r="E631" s="410"/>
      <c r="F631" s="410"/>
      <c r="G631" s="397"/>
      <c r="H631" s="397"/>
      <c r="I631" s="397"/>
    </row>
    <row r="632" spans="1:9" ht="12.75">
      <c r="A632" s="437"/>
      <c r="B632" s="97"/>
      <c r="C632" s="410"/>
      <c r="D632" s="410"/>
      <c r="E632" s="410"/>
      <c r="F632" s="410"/>
      <c r="G632" s="397"/>
      <c r="H632" s="397"/>
      <c r="I632" s="397"/>
    </row>
    <row r="633" spans="1:9" ht="12.75">
      <c r="A633" s="437"/>
      <c r="B633" s="97"/>
      <c r="C633" s="410"/>
      <c r="D633" s="410"/>
      <c r="E633" s="410"/>
      <c r="F633" s="410"/>
      <c r="G633" s="397"/>
      <c r="H633" s="397"/>
      <c r="I633" s="397"/>
    </row>
    <row r="634" spans="1:9" ht="12.75">
      <c r="A634" s="437"/>
      <c r="B634" s="97"/>
      <c r="C634" s="410"/>
      <c r="D634" s="410"/>
      <c r="E634" s="410"/>
      <c r="F634" s="410"/>
      <c r="G634" s="397"/>
      <c r="H634" s="397"/>
      <c r="I634" s="397"/>
    </row>
    <row r="635" spans="1:9" ht="12.75">
      <c r="A635" s="437"/>
      <c r="B635" s="97"/>
      <c r="C635" s="410"/>
      <c r="D635" s="410"/>
      <c r="E635" s="410"/>
      <c r="F635" s="410"/>
      <c r="G635" s="397"/>
      <c r="H635" s="397"/>
      <c r="I635" s="397"/>
    </row>
    <row r="636" spans="1:9" ht="12.75">
      <c r="A636" s="437"/>
      <c r="B636" s="97"/>
      <c r="C636" s="410"/>
      <c r="D636" s="410"/>
      <c r="E636" s="410"/>
      <c r="F636" s="410"/>
      <c r="G636" s="397"/>
      <c r="H636" s="397"/>
      <c r="I636" s="397"/>
    </row>
    <row r="637" spans="1:9" ht="12.75">
      <c r="A637" s="437"/>
      <c r="B637" s="97"/>
      <c r="C637" s="410"/>
      <c r="D637" s="410"/>
      <c r="E637" s="410"/>
      <c r="F637" s="410"/>
      <c r="G637" s="397"/>
      <c r="H637" s="397"/>
      <c r="I637" s="397"/>
    </row>
    <row r="638" spans="1:9" ht="12.75">
      <c r="A638" s="437"/>
      <c r="B638" s="97"/>
      <c r="C638" s="410"/>
      <c r="D638" s="410"/>
      <c r="E638" s="410"/>
      <c r="F638" s="410"/>
      <c r="G638" s="397"/>
      <c r="H638" s="397"/>
      <c r="I638" s="397"/>
    </row>
    <row r="639" spans="1:9" ht="12.75">
      <c r="A639" s="437"/>
      <c r="B639" s="97"/>
      <c r="C639" s="410"/>
      <c r="D639" s="410"/>
      <c r="E639" s="410"/>
      <c r="F639" s="410"/>
      <c r="G639" s="397"/>
      <c r="H639" s="397"/>
      <c r="I639" s="397"/>
    </row>
    <row r="640" spans="1:9" ht="12.75">
      <c r="A640" s="437"/>
      <c r="B640" s="97"/>
      <c r="C640" s="410"/>
      <c r="D640" s="410"/>
      <c r="E640" s="410"/>
      <c r="F640" s="410"/>
      <c r="G640" s="397"/>
      <c r="H640" s="397"/>
      <c r="I640" s="397"/>
    </row>
    <row r="641" spans="1:9" ht="12.75">
      <c r="A641" s="437"/>
      <c r="B641" s="97"/>
      <c r="C641" s="410"/>
      <c r="D641" s="410"/>
      <c r="E641" s="410"/>
      <c r="F641" s="410"/>
      <c r="G641" s="397"/>
      <c r="H641" s="397"/>
      <c r="I641" s="397"/>
    </row>
    <row r="642" spans="1:9" ht="12.75">
      <c r="A642" s="437"/>
      <c r="B642" s="97"/>
      <c r="C642" s="410"/>
      <c r="D642" s="410"/>
      <c r="E642" s="410"/>
      <c r="F642" s="410"/>
      <c r="G642" s="397"/>
      <c r="H642" s="397"/>
      <c r="I642" s="397"/>
    </row>
    <row r="643" spans="1:9" ht="12.75">
      <c r="A643" s="437"/>
      <c r="B643" s="97"/>
      <c r="C643" s="410"/>
      <c r="D643" s="410"/>
      <c r="E643" s="410"/>
      <c r="F643" s="410"/>
      <c r="G643" s="397"/>
      <c r="H643" s="397"/>
      <c r="I643" s="397"/>
    </row>
    <row r="644" spans="1:9" ht="12.75">
      <c r="A644" s="437"/>
      <c r="B644" s="97"/>
      <c r="C644" s="410"/>
      <c r="D644" s="410"/>
      <c r="E644" s="410"/>
      <c r="F644" s="410"/>
      <c r="G644" s="397"/>
      <c r="H644" s="397"/>
      <c r="I644" s="397"/>
    </row>
    <row r="645" spans="1:9" ht="12.75">
      <c r="A645" s="437"/>
      <c r="B645" s="97"/>
      <c r="C645" s="410"/>
      <c r="D645" s="410"/>
      <c r="E645" s="410"/>
      <c r="F645" s="410"/>
      <c r="G645" s="397"/>
      <c r="H645" s="397"/>
      <c r="I645" s="397"/>
    </row>
    <row r="646" spans="1:9" ht="12.75">
      <c r="A646" s="437"/>
      <c r="B646" s="97"/>
      <c r="C646" s="410"/>
      <c r="D646" s="410"/>
      <c r="E646" s="410"/>
      <c r="F646" s="410"/>
      <c r="G646" s="397"/>
      <c r="H646" s="397"/>
      <c r="I646" s="397"/>
    </row>
    <row r="647" spans="1:9" ht="12.75">
      <c r="A647" s="437"/>
      <c r="B647" s="97"/>
      <c r="C647" s="410"/>
      <c r="D647" s="410"/>
      <c r="E647" s="410"/>
      <c r="F647" s="410"/>
      <c r="G647" s="397"/>
      <c r="H647" s="397"/>
      <c r="I647" s="397"/>
    </row>
    <row r="648" spans="1:9" ht="12.75">
      <c r="A648" s="437"/>
      <c r="B648" s="97"/>
      <c r="C648" s="410"/>
      <c r="D648" s="410"/>
      <c r="E648" s="410"/>
      <c r="F648" s="410"/>
      <c r="G648" s="397"/>
      <c r="H648" s="397"/>
      <c r="I648" s="397"/>
    </row>
    <row r="649" spans="1:9" ht="12.75">
      <c r="A649" s="437"/>
      <c r="B649" s="97"/>
      <c r="C649" s="410"/>
      <c r="D649" s="410"/>
      <c r="E649" s="410"/>
      <c r="F649" s="410"/>
      <c r="G649" s="397"/>
      <c r="H649" s="397"/>
      <c r="I649" s="397"/>
    </row>
    <row r="650" spans="1:9" ht="12.75">
      <c r="A650" s="437"/>
      <c r="B650" s="97"/>
      <c r="C650" s="410"/>
      <c r="D650" s="410"/>
      <c r="E650" s="410"/>
      <c r="F650" s="410"/>
      <c r="G650" s="397"/>
      <c r="H650" s="397"/>
      <c r="I650" s="397"/>
    </row>
    <row r="651" spans="1:9" ht="12.75">
      <c r="A651" s="437"/>
      <c r="B651" s="97"/>
      <c r="C651" s="410"/>
      <c r="D651" s="410"/>
      <c r="E651" s="410"/>
      <c r="F651" s="410"/>
      <c r="G651" s="397"/>
      <c r="H651" s="397"/>
      <c r="I651" s="397"/>
    </row>
    <row r="652" spans="1:9" ht="12.75">
      <c r="A652" s="437"/>
      <c r="B652" s="97"/>
      <c r="C652" s="410"/>
      <c r="D652" s="410"/>
      <c r="E652" s="410"/>
      <c r="F652" s="410"/>
      <c r="G652" s="397"/>
      <c r="H652" s="397"/>
      <c r="I652" s="397"/>
    </row>
    <row r="653" spans="1:9" ht="12.75">
      <c r="A653" s="437"/>
      <c r="B653" s="97"/>
      <c r="C653" s="410"/>
      <c r="D653" s="410"/>
      <c r="E653" s="410"/>
      <c r="F653" s="410"/>
      <c r="G653" s="397"/>
      <c r="H653" s="397"/>
      <c r="I653" s="397"/>
    </row>
    <row r="654" spans="1:9" ht="12.75">
      <c r="A654" s="437"/>
      <c r="B654" s="97"/>
      <c r="C654" s="410"/>
      <c r="D654" s="410"/>
      <c r="E654" s="410"/>
      <c r="F654" s="410"/>
      <c r="G654" s="397"/>
      <c r="H654" s="397"/>
      <c r="I654" s="397"/>
    </row>
    <row r="655" spans="1:9" ht="12.75">
      <c r="A655" s="437"/>
      <c r="B655" s="97"/>
      <c r="C655" s="410"/>
      <c r="D655" s="410"/>
      <c r="E655" s="410"/>
      <c r="F655" s="410"/>
      <c r="G655" s="397"/>
      <c r="H655" s="397"/>
      <c r="I655" s="397"/>
    </row>
    <row r="656" spans="1:9" ht="12.75">
      <c r="A656" s="437"/>
      <c r="B656" s="97"/>
      <c r="C656" s="410"/>
      <c r="D656" s="410"/>
      <c r="E656" s="410"/>
      <c r="F656" s="410"/>
      <c r="G656" s="397"/>
      <c r="H656" s="397"/>
      <c r="I656" s="397"/>
    </row>
    <row r="657" spans="1:9" ht="12.75">
      <c r="A657" s="437"/>
      <c r="B657" s="97"/>
      <c r="C657" s="410"/>
      <c r="D657" s="410"/>
      <c r="E657" s="410"/>
      <c r="F657" s="410"/>
      <c r="G657" s="397"/>
      <c r="H657" s="397"/>
      <c r="I657" s="397"/>
    </row>
    <row r="658" spans="1:9" ht="12.75">
      <c r="A658" s="437"/>
      <c r="B658" s="97"/>
      <c r="C658" s="410"/>
      <c r="D658" s="410"/>
      <c r="E658" s="410"/>
      <c r="F658" s="410"/>
      <c r="G658" s="397"/>
      <c r="H658" s="397"/>
      <c r="I658" s="397"/>
    </row>
    <row r="659" spans="1:9" ht="12.75">
      <c r="A659" s="437"/>
      <c r="B659" s="97"/>
      <c r="C659" s="410"/>
      <c r="D659" s="410"/>
      <c r="E659" s="410"/>
      <c r="F659" s="410"/>
      <c r="G659" s="397"/>
      <c r="H659" s="397"/>
      <c r="I659" s="397"/>
    </row>
    <row r="660" spans="1:9" ht="12.75">
      <c r="A660" s="437"/>
      <c r="B660" s="97"/>
      <c r="C660" s="410"/>
      <c r="D660" s="410"/>
      <c r="E660" s="410"/>
      <c r="F660" s="410"/>
      <c r="G660" s="397"/>
      <c r="H660" s="397"/>
      <c r="I660" s="397"/>
    </row>
    <row r="661" spans="1:9" ht="12.75">
      <c r="A661" s="437"/>
      <c r="B661" s="97"/>
      <c r="C661" s="410"/>
      <c r="D661" s="410"/>
      <c r="E661" s="410"/>
      <c r="F661" s="410"/>
      <c r="G661" s="397"/>
      <c r="H661" s="397"/>
      <c r="I661" s="397"/>
    </row>
    <row r="662" spans="1:9" ht="12.75">
      <c r="A662" s="437"/>
      <c r="B662" s="97"/>
      <c r="C662" s="410"/>
      <c r="D662" s="410"/>
      <c r="E662" s="410"/>
      <c r="F662" s="410"/>
      <c r="G662" s="397"/>
      <c r="H662" s="397"/>
      <c r="I662" s="397"/>
    </row>
    <row r="663" spans="1:9" ht="12.75">
      <c r="A663" s="437"/>
      <c r="B663" s="97"/>
      <c r="C663" s="410"/>
      <c r="D663" s="410"/>
      <c r="E663" s="410"/>
      <c r="F663" s="410"/>
      <c r="G663" s="397"/>
      <c r="H663" s="397"/>
      <c r="I663" s="397"/>
    </row>
    <row r="664" spans="1:9" ht="12.75">
      <c r="A664" s="437"/>
      <c r="B664" s="97"/>
      <c r="C664" s="410"/>
      <c r="D664" s="410"/>
      <c r="E664" s="410"/>
      <c r="F664" s="410"/>
      <c r="G664" s="397"/>
      <c r="H664" s="397"/>
      <c r="I664" s="397"/>
    </row>
    <row r="665" spans="1:9" ht="12.75">
      <c r="A665" s="437"/>
      <c r="B665" s="97"/>
      <c r="C665" s="410"/>
      <c r="D665" s="410"/>
      <c r="E665" s="410"/>
      <c r="F665" s="410"/>
      <c r="G665" s="397"/>
      <c r="H665" s="397"/>
      <c r="I665" s="397"/>
    </row>
    <row r="666" spans="1:9" ht="12.75">
      <c r="A666" s="437"/>
      <c r="B666" s="97"/>
      <c r="C666" s="410"/>
      <c r="D666" s="410"/>
      <c r="E666" s="410"/>
      <c r="F666" s="410"/>
      <c r="G666" s="397"/>
      <c r="H666" s="397"/>
      <c r="I666" s="397"/>
    </row>
    <row r="667" spans="1:9" ht="12.75">
      <c r="A667" s="437"/>
      <c r="B667" s="97"/>
      <c r="C667" s="410"/>
      <c r="D667" s="410"/>
      <c r="E667" s="410"/>
      <c r="F667" s="410"/>
      <c r="G667" s="397"/>
      <c r="H667" s="397"/>
      <c r="I667" s="397"/>
    </row>
    <row r="668" spans="1:9" ht="12.75">
      <c r="A668" s="437"/>
      <c r="B668" s="97"/>
      <c r="C668" s="410"/>
      <c r="D668" s="410"/>
      <c r="E668" s="410"/>
      <c r="F668" s="410"/>
      <c r="G668" s="397"/>
      <c r="H668" s="397"/>
      <c r="I668" s="397"/>
    </row>
    <row r="669" spans="1:9" ht="12.75">
      <c r="A669" s="437"/>
      <c r="B669" s="97"/>
      <c r="C669" s="410"/>
      <c r="D669" s="410"/>
      <c r="E669" s="410"/>
      <c r="F669" s="410"/>
      <c r="G669" s="397"/>
      <c r="H669" s="397"/>
      <c r="I669" s="397"/>
    </row>
    <row r="670" spans="1:9" ht="12.75">
      <c r="A670" s="437"/>
      <c r="B670" s="97"/>
      <c r="C670" s="410"/>
      <c r="D670" s="410"/>
      <c r="E670" s="410"/>
      <c r="F670" s="410"/>
      <c r="G670" s="397"/>
      <c r="H670" s="397"/>
      <c r="I670" s="397"/>
    </row>
    <row r="671" spans="1:9" ht="12.75">
      <c r="A671" s="437"/>
      <c r="B671" s="97"/>
      <c r="C671" s="410"/>
      <c r="D671" s="410"/>
      <c r="E671" s="410"/>
      <c r="F671" s="410"/>
      <c r="G671" s="397"/>
      <c r="H671" s="397"/>
      <c r="I671" s="397"/>
    </row>
    <row r="672" spans="1:9" ht="12.75">
      <c r="A672" s="437"/>
      <c r="B672" s="97"/>
      <c r="C672" s="410"/>
      <c r="D672" s="410"/>
      <c r="E672" s="410"/>
      <c r="F672" s="410"/>
      <c r="G672" s="397"/>
      <c r="H672" s="397"/>
      <c r="I672" s="397"/>
    </row>
    <row r="673" spans="1:9" ht="12.75">
      <c r="A673" s="437"/>
      <c r="B673" s="97"/>
      <c r="C673" s="410"/>
      <c r="D673" s="410"/>
      <c r="E673" s="410"/>
      <c r="F673" s="410"/>
      <c r="G673" s="397"/>
      <c r="H673" s="397"/>
      <c r="I673" s="397"/>
    </row>
    <row r="674" spans="1:9" ht="12.75">
      <c r="A674" s="437"/>
      <c r="B674" s="97"/>
      <c r="C674" s="410"/>
      <c r="D674" s="410"/>
      <c r="E674" s="410"/>
      <c r="F674" s="410"/>
      <c r="G674" s="397"/>
      <c r="H674" s="397"/>
      <c r="I674" s="397"/>
    </row>
    <row r="675" spans="1:9" ht="12.75">
      <c r="A675" s="437"/>
      <c r="B675" s="97"/>
      <c r="C675" s="410"/>
      <c r="D675" s="410"/>
      <c r="E675" s="410"/>
      <c r="F675" s="410"/>
      <c r="G675" s="397"/>
      <c r="H675" s="397"/>
      <c r="I675" s="397"/>
    </row>
    <row r="676" spans="1:9" ht="12.75">
      <c r="A676" s="437"/>
      <c r="B676" s="97"/>
      <c r="C676" s="410"/>
      <c r="D676" s="410"/>
      <c r="E676" s="410"/>
      <c r="F676" s="410"/>
      <c r="G676" s="397"/>
      <c r="H676" s="397"/>
      <c r="I676" s="397"/>
    </row>
    <row r="677" spans="1:9" ht="12.75">
      <c r="A677" s="437"/>
      <c r="B677" s="97"/>
      <c r="C677" s="410"/>
      <c r="D677" s="410"/>
      <c r="E677" s="410"/>
      <c r="F677" s="410"/>
      <c r="G677" s="397"/>
      <c r="H677" s="397"/>
      <c r="I677" s="397"/>
    </row>
    <row r="678" spans="1:9" ht="12.75">
      <c r="A678" s="437"/>
      <c r="B678" s="97"/>
      <c r="C678" s="410"/>
      <c r="D678" s="410"/>
      <c r="E678" s="410"/>
      <c r="F678" s="410"/>
      <c r="G678" s="397"/>
      <c r="H678" s="397"/>
      <c r="I678" s="397"/>
    </row>
    <row r="679" spans="1:9" ht="12.75">
      <c r="A679" s="437"/>
      <c r="B679" s="97"/>
      <c r="C679" s="410"/>
      <c r="D679" s="410"/>
      <c r="E679" s="410"/>
      <c r="F679" s="410"/>
      <c r="G679" s="397"/>
      <c r="H679" s="397"/>
      <c r="I679" s="397"/>
    </row>
    <row r="680" spans="1:9" ht="12.75">
      <c r="A680" s="437"/>
      <c r="B680" s="97"/>
      <c r="C680" s="410"/>
      <c r="D680" s="410"/>
      <c r="E680" s="410"/>
      <c r="F680" s="410"/>
      <c r="G680" s="397"/>
      <c r="H680" s="397"/>
      <c r="I680" s="397"/>
    </row>
    <row r="681" spans="1:9" ht="12.75">
      <c r="A681" s="437"/>
      <c r="B681" s="97"/>
      <c r="C681" s="410"/>
      <c r="D681" s="410"/>
      <c r="E681" s="410"/>
      <c r="F681" s="410"/>
      <c r="G681" s="397"/>
      <c r="H681" s="397"/>
      <c r="I681" s="397"/>
    </row>
    <row r="682" spans="1:9" ht="12.75">
      <c r="A682" s="437"/>
      <c r="B682" s="97"/>
      <c r="C682" s="410"/>
      <c r="D682" s="410"/>
      <c r="E682" s="410"/>
      <c r="F682" s="410"/>
      <c r="G682" s="397"/>
      <c r="H682" s="397"/>
      <c r="I682" s="397"/>
    </row>
    <row r="683" spans="1:9" ht="12.75">
      <c r="A683" s="437"/>
      <c r="B683" s="97"/>
      <c r="C683" s="410"/>
      <c r="D683" s="410"/>
      <c r="E683" s="410"/>
      <c r="F683" s="410"/>
      <c r="G683" s="397"/>
      <c r="H683" s="397"/>
      <c r="I683" s="397"/>
    </row>
    <row r="684" spans="1:9" ht="12.75">
      <c r="A684" s="437"/>
      <c r="B684" s="97"/>
      <c r="C684" s="410"/>
      <c r="D684" s="410"/>
      <c r="E684" s="410"/>
      <c r="F684" s="410"/>
      <c r="G684" s="397"/>
      <c r="H684" s="397"/>
      <c r="I684" s="397"/>
    </row>
    <row r="685" spans="1:9" ht="12.75">
      <c r="A685" s="437"/>
      <c r="B685" s="97"/>
      <c r="C685" s="410"/>
      <c r="D685" s="410"/>
      <c r="E685" s="410"/>
      <c r="F685" s="410"/>
      <c r="G685" s="397"/>
      <c r="H685" s="397"/>
      <c r="I685" s="397"/>
    </row>
    <row r="686" spans="1:6" ht="12.75">
      <c r="A686" s="439"/>
      <c r="B686" s="440"/>
      <c r="F686" s="410"/>
    </row>
    <row r="687" spans="1:6" ht="12.75">
      <c r="A687" s="439"/>
      <c r="B687" s="440"/>
      <c r="F687" s="410"/>
    </row>
    <row r="688" spans="1:6" ht="12.75">
      <c r="A688" s="439"/>
      <c r="B688" s="440"/>
      <c r="F688" s="410"/>
    </row>
    <row r="689" spans="1:6" ht="12.75">
      <c r="A689" s="439"/>
      <c r="B689" s="440"/>
      <c r="F689" s="410"/>
    </row>
    <row r="690" spans="1:6" ht="12.75">
      <c r="A690" s="439"/>
      <c r="B690" s="440"/>
      <c r="F690" s="410"/>
    </row>
    <row r="691" spans="1:6" ht="12.75">
      <c r="A691" s="439"/>
      <c r="B691" s="440"/>
      <c r="F691" s="410"/>
    </row>
    <row r="692" spans="1:6" ht="12.75">
      <c r="A692" s="439"/>
      <c r="B692" s="440"/>
      <c r="F692" s="410"/>
    </row>
    <row r="693" spans="1:6" ht="12.75">
      <c r="A693" s="439"/>
      <c r="B693" s="440"/>
      <c r="F693" s="410"/>
    </row>
    <row r="694" spans="1:6" ht="12.75">
      <c r="A694" s="439"/>
      <c r="B694" s="440"/>
      <c r="F694" s="410"/>
    </row>
    <row r="695" spans="1:6" ht="12.75">
      <c r="A695" s="439"/>
      <c r="B695" s="440"/>
      <c r="F695" s="410"/>
    </row>
    <row r="696" spans="1:6" ht="12.75">
      <c r="A696" s="439"/>
      <c r="B696" s="440"/>
      <c r="F696" s="410"/>
    </row>
    <row r="697" spans="1:6" ht="12.75">
      <c r="A697" s="439"/>
      <c r="B697" s="440"/>
      <c r="F697" s="410"/>
    </row>
    <row r="698" spans="1:6" ht="12.75">
      <c r="A698" s="439"/>
      <c r="B698" s="440"/>
      <c r="F698" s="410"/>
    </row>
    <row r="699" spans="1:6" ht="12.75">
      <c r="A699" s="439"/>
      <c r="B699" s="440"/>
      <c r="F699" s="410"/>
    </row>
    <row r="700" spans="1:6" ht="12.75">
      <c r="A700" s="439"/>
      <c r="B700" s="440"/>
      <c r="F700" s="410"/>
    </row>
    <row r="701" spans="1:6" ht="12.75">
      <c r="A701" s="439"/>
      <c r="B701" s="440"/>
      <c r="F701" s="410"/>
    </row>
    <row r="702" spans="1:6" ht="12.75">
      <c r="A702" s="439"/>
      <c r="B702" s="440"/>
      <c r="F702" s="410"/>
    </row>
    <row r="703" spans="1:6" ht="12.75">
      <c r="A703" s="439"/>
      <c r="B703" s="440"/>
      <c r="F703" s="410"/>
    </row>
    <row r="704" spans="1:6" ht="12.75">
      <c r="A704" s="439"/>
      <c r="B704" s="440"/>
      <c r="F704" s="410"/>
    </row>
    <row r="705" spans="1:6" ht="12.75">
      <c r="A705" s="439"/>
      <c r="B705" s="440"/>
      <c r="F705" s="410"/>
    </row>
    <row r="706" spans="1:6" ht="12.75">
      <c r="A706" s="439"/>
      <c r="B706" s="440"/>
      <c r="F706" s="410"/>
    </row>
    <row r="707" spans="1:6" ht="12.75">
      <c r="A707" s="439"/>
      <c r="B707" s="440"/>
      <c r="F707" s="410"/>
    </row>
    <row r="708" spans="1:6" ht="12.75">
      <c r="A708" s="439"/>
      <c r="B708" s="440"/>
      <c r="F708" s="410"/>
    </row>
    <row r="709" spans="1:6" ht="12.75">
      <c r="A709" s="439"/>
      <c r="B709" s="440"/>
      <c r="F709" s="410"/>
    </row>
    <row r="710" spans="1:6" ht="12.75">
      <c r="A710" s="439"/>
      <c r="B710" s="440"/>
      <c r="F710" s="410"/>
    </row>
    <row r="711" spans="1:6" ht="12.75">
      <c r="A711" s="439"/>
      <c r="B711" s="440"/>
      <c r="F711" s="410"/>
    </row>
    <row r="712" spans="1:6" ht="12.75">
      <c r="A712" s="439"/>
      <c r="B712" s="440"/>
      <c r="F712" s="410"/>
    </row>
    <row r="713" spans="1:6" ht="12.75">
      <c r="A713" s="439"/>
      <c r="B713" s="440"/>
      <c r="F713" s="410"/>
    </row>
    <row r="714" spans="1:6" ht="12.75">
      <c r="A714" s="439"/>
      <c r="B714" s="440"/>
      <c r="F714" s="410"/>
    </row>
    <row r="715" spans="1:6" ht="12.75">
      <c r="A715" s="439"/>
      <c r="B715" s="440"/>
      <c r="F715" s="410"/>
    </row>
    <row r="716" spans="1:6" ht="12.75">
      <c r="A716" s="439"/>
      <c r="B716" s="440"/>
      <c r="F716" s="410"/>
    </row>
    <row r="717" spans="1:6" ht="12.75">
      <c r="A717" s="439"/>
      <c r="B717" s="440"/>
      <c r="F717" s="410"/>
    </row>
    <row r="718" spans="1:6" ht="12.75">
      <c r="A718" s="439"/>
      <c r="B718" s="440"/>
      <c r="F718" s="410"/>
    </row>
    <row r="719" spans="1:6" ht="12.75">
      <c r="A719" s="439"/>
      <c r="B719" s="440"/>
      <c r="F719" s="410"/>
    </row>
    <row r="720" spans="1:6" ht="12.75">
      <c r="A720" s="439"/>
      <c r="B720" s="440"/>
      <c r="F720" s="410"/>
    </row>
    <row r="721" spans="1:6" ht="12.75">
      <c r="A721" s="439"/>
      <c r="B721" s="440"/>
      <c r="F721" s="410"/>
    </row>
    <row r="722" spans="1:6" ht="12.75">
      <c r="A722" s="439"/>
      <c r="B722" s="440"/>
      <c r="F722" s="410"/>
    </row>
    <row r="723" spans="1:6" ht="12.75">
      <c r="A723" s="439"/>
      <c r="B723" s="440"/>
      <c r="F723" s="410"/>
    </row>
    <row r="724" spans="1:6" ht="12.75">
      <c r="A724" s="439"/>
      <c r="B724" s="440"/>
      <c r="F724" s="410"/>
    </row>
    <row r="725" spans="1:6" ht="12.75">
      <c r="A725" s="439"/>
      <c r="B725" s="440"/>
      <c r="F725" s="410"/>
    </row>
    <row r="726" spans="1:6" ht="12.75">
      <c r="A726" s="439"/>
      <c r="B726" s="440"/>
      <c r="F726" s="410"/>
    </row>
    <row r="727" spans="1:6" ht="12.75">
      <c r="A727" s="439"/>
      <c r="B727" s="440"/>
      <c r="F727" s="410"/>
    </row>
    <row r="728" spans="1:6" ht="12.75">
      <c r="A728" s="439"/>
      <c r="B728" s="440"/>
      <c r="F728" s="410"/>
    </row>
    <row r="729" spans="1:6" ht="12.75">
      <c r="A729" s="439"/>
      <c r="B729" s="440"/>
      <c r="F729" s="410"/>
    </row>
    <row r="730" spans="1:6" ht="12.75">
      <c r="A730" s="439"/>
      <c r="B730" s="440"/>
      <c r="F730" s="410"/>
    </row>
    <row r="731" spans="1:6" ht="12.75">
      <c r="A731" s="439"/>
      <c r="B731" s="440"/>
      <c r="F731" s="410"/>
    </row>
    <row r="732" spans="1:6" ht="12.75">
      <c r="A732" s="439"/>
      <c r="B732" s="440"/>
      <c r="F732" s="410"/>
    </row>
    <row r="733" spans="1:6" ht="12.75">
      <c r="A733" s="439"/>
      <c r="B733" s="440"/>
      <c r="F733" s="410"/>
    </row>
    <row r="734" spans="1:6" ht="12.75">
      <c r="A734" s="439"/>
      <c r="B734" s="440"/>
      <c r="F734" s="410"/>
    </row>
    <row r="735" spans="1:6" ht="12.75">
      <c r="A735" s="439"/>
      <c r="B735" s="440"/>
      <c r="F735" s="410"/>
    </row>
    <row r="736" spans="1:6" ht="12.75">
      <c r="A736" s="439"/>
      <c r="B736" s="440"/>
      <c r="F736" s="410"/>
    </row>
    <row r="737" spans="1:6" ht="12.75">
      <c r="A737" s="439"/>
      <c r="B737" s="440"/>
      <c r="F737" s="410"/>
    </row>
    <row r="738" spans="1:6" ht="12.75">
      <c r="A738" s="439"/>
      <c r="B738" s="440"/>
      <c r="F738" s="410"/>
    </row>
    <row r="739" spans="1:6" ht="12.75">
      <c r="A739" s="439"/>
      <c r="B739" s="440"/>
      <c r="F739" s="410"/>
    </row>
    <row r="740" spans="1:6" ht="12.75">
      <c r="A740" s="439"/>
      <c r="B740" s="440"/>
      <c r="F740" s="410"/>
    </row>
    <row r="741" spans="1:6" ht="12.75">
      <c r="A741" s="439"/>
      <c r="B741" s="440"/>
      <c r="F741" s="410"/>
    </row>
    <row r="742" spans="1:6" ht="12.75">
      <c r="A742" s="439"/>
      <c r="B742" s="440"/>
      <c r="F742" s="410"/>
    </row>
    <row r="743" spans="1:6" ht="12.75">
      <c r="A743" s="439"/>
      <c r="B743" s="440"/>
      <c r="F743" s="410"/>
    </row>
    <row r="744" spans="1:6" ht="12.75">
      <c r="A744" s="439"/>
      <c r="B744" s="440"/>
      <c r="F744" s="410"/>
    </row>
    <row r="745" spans="1:6" ht="12.75">
      <c r="A745" s="439"/>
      <c r="B745" s="440"/>
      <c r="F745" s="410"/>
    </row>
    <row r="746" spans="1:6" ht="12.75">
      <c r="A746" s="439"/>
      <c r="B746" s="440"/>
      <c r="F746" s="410"/>
    </row>
    <row r="747" spans="1:6" ht="12.75">
      <c r="A747" s="439"/>
      <c r="B747" s="440"/>
      <c r="F747" s="410"/>
    </row>
    <row r="748" spans="1:6" ht="12.75">
      <c r="A748" s="439"/>
      <c r="B748" s="440"/>
      <c r="F748" s="410"/>
    </row>
    <row r="749" spans="1:6" ht="12.75">
      <c r="A749" s="439"/>
      <c r="B749" s="440"/>
      <c r="F749" s="410"/>
    </row>
    <row r="750" spans="1:6" ht="12.75">
      <c r="A750" s="439"/>
      <c r="B750" s="440"/>
      <c r="F750" s="410"/>
    </row>
    <row r="751" spans="1:6" ht="12.75">
      <c r="A751" s="439"/>
      <c r="B751" s="440"/>
      <c r="F751" s="410"/>
    </row>
    <row r="752" spans="1:6" ht="12.75">
      <c r="A752" s="439"/>
      <c r="B752" s="440"/>
      <c r="F752" s="410"/>
    </row>
    <row r="753" spans="1:6" ht="12.75">
      <c r="A753" s="439"/>
      <c r="B753" s="440"/>
      <c r="F753" s="410"/>
    </row>
    <row r="754" spans="1:6" ht="12.75">
      <c r="A754" s="439"/>
      <c r="B754" s="440"/>
      <c r="F754" s="410"/>
    </row>
    <row r="755" spans="1:6" ht="12.75">
      <c r="A755" s="439"/>
      <c r="B755" s="440"/>
      <c r="F755" s="410"/>
    </row>
    <row r="756" spans="1:6" ht="12.75">
      <c r="A756" s="439"/>
      <c r="B756" s="440"/>
      <c r="F756" s="410"/>
    </row>
    <row r="757" spans="1:6" ht="12.75">
      <c r="A757" s="439"/>
      <c r="B757" s="440"/>
      <c r="F757" s="410"/>
    </row>
    <row r="758" spans="1:6" ht="12.75">
      <c r="A758" s="439"/>
      <c r="B758" s="440"/>
      <c r="F758" s="410"/>
    </row>
    <row r="759" spans="1:6" ht="12.75">
      <c r="A759" s="439"/>
      <c r="B759" s="440"/>
      <c r="F759" s="410"/>
    </row>
    <row r="760" spans="1:6" ht="12.75">
      <c r="A760" s="439"/>
      <c r="B760" s="440"/>
      <c r="F760" s="410"/>
    </row>
    <row r="761" spans="1:6" ht="12.75">
      <c r="A761" s="439"/>
      <c r="B761" s="440"/>
      <c r="F761" s="410"/>
    </row>
    <row r="762" spans="1:6" ht="12.75">
      <c r="A762" s="439"/>
      <c r="B762" s="440"/>
      <c r="F762" s="410"/>
    </row>
    <row r="763" spans="1:6" ht="12.75">
      <c r="A763" s="439"/>
      <c r="B763" s="440"/>
      <c r="F763" s="410"/>
    </row>
    <row r="764" spans="1:6" ht="12.75">
      <c r="A764" s="439"/>
      <c r="B764" s="440"/>
      <c r="F764" s="410"/>
    </row>
    <row r="765" spans="1:6" ht="12.75">
      <c r="A765" s="439"/>
      <c r="B765" s="440"/>
      <c r="F765" s="410"/>
    </row>
    <row r="766" spans="1:6" ht="12.75">
      <c r="A766" s="439"/>
      <c r="B766" s="440"/>
      <c r="F766" s="410"/>
    </row>
    <row r="767" spans="1:6" ht="12.75">
      <c r="A767" s="439"/>
      <c r="B767" s="440"/>
      <c r="F767" s="410"/>
    </row>
    <row r="768" spans="1:6" ht="12.75">
      <c r="A768" s="439"/>
      <c r="B768" s="440"/>
      <c r="F768" s="410"/>
    </row>
    <row r="769" spans="1:6" ht="12.75">
      <c r="A769" s="439"/>
      <c r="B769" s="440"/>
      <c r="F769" s="410"/>
    </row>
    <row r="770" spans="1:6" ht="12.75">
      <c r="A770" s="439"/>
      <c r="B770" s="440"/>
      <c r="F770" s="410"/>
    </row>
    <row r="771" spans="1:6" ht="12.75">
      <c r="A771" s="439"/>
      <c r="B771" s="440"/>
      <c r="F771" s="410"/>
    </row>
    <row r="772" spans="1:6" ht="12.75">
      <c r="A772" s="439"/>
      <c r="B772" s="440"/>
      <c r="F772" s="410"/>
    </row>
    <row r="773" spans="1:6" ht="12.75">
      <c r="A773" s="439"/>
      <c r="B773" s="440"/>
      <c r="F773" s="410"/>
    </row>
    <row r="774" spans="1:6" ht="12.75">
      <c r="A774" s="439"/>
      <c r="B774" s="440"/>
      <c r="F774" s="410"/>
    </row>
    <row r="775" spans="1:6" ht="12.75">
      <c r="A775" s="439"/>
      <c r="B775" s="440"/>
      <c r="F775" s="410"/>
    </row>
    <row r="776" spans="1:6" ht="12.75">
      <c r="A776" s="439"/>
      <c r="B776" s="440"/>
      <c r="F776" s="410"/>
    </row>
    <row r="777" spans="1:6" ht="12.75">
      <c r="A777" s="439"/>
      <c r="B777" s="440"/>
      <c r="F777" s="410"/>
    </row>
    <row r="778" spans="1:6" ht="12.75">
      <c r="A778" s="439"/>
      <c r="B778" s="440"/>
      <c r="F778" s="410"/>
    </row>
    <row r="779" spans="1:6" ht="12.75">
      <c r="A779" s="439"/>
      <c r="B779" s="440"/>
      <c r="F779" s="410"/>
    </row>
    <row r="780" spans="1:6" ht="12.75">
      <c r="A780" s="439"/>
      <c r="B780" s="440"/>
      <c r="F780" s="410"/>
    </row>
    <row r="781" spans="1:6" ht="12.75">
      <c r="A781" s="439"/>
      <c r="B781" s="440"/>
      <c r="F781" s="410"/>
    </row>
    <row r="782" spans="1:6" ht="12.75">
      <c r="A782" s="439"/>
      <c r="B782" s="440"/>
      <c r="F782" s="410"/>
    </row>
    <row r="783" spans="1:6" ht="12.75">
      <c r="A783" s="439"/>
      <c r="B783" s="440"/>
      <c r="F783" s="410"/>
    </row>
    <row r="784" spans="1:6" ht="12.75">
      <c r="A784" s="439"/>
      <c r="B784" s="440"/>
      <c r="F784" s="410"/>
    </row>
    <row r="785" spans="1:6" ht="12.75">
      <c r="A785" s="439"/>
      <c r="B785" s="440"/>
      <c r="F785" s="410"/>
    </row>
    <row r="786" spans="1:6" ht="12.75">
      <c r="A786" s="439"/>
      <c r="B786" s="440"/>
      <c r="F786" s="410"/>
    </row>
    <row r="787" spans="1:6" ht="12.75">
      <c r="A787" s="439"/>
      <c r="B787" s="440"/>
      <c r="F787" s="410"/>
    </row>
    <row r="788" spans="1:6" ht="12.75">
      <c r="A788" s="439"/>
      <c r="B788" s="440"/>
      <c r="F788" s="410"/>
    </row>
    <row r="789" spans="1:6" ht="12.75">
      <c r="A789" s="439"/>
      <c r="B789" s="440"/>
      <c r="F789" s="410"/>
    </row>
    <row r="790" spans="1:6" ht="12.75">
      <c r="A790" s="439"/>
      <c r="B790" s="440"/>
      <c r="F790" s="410"/>
    </row>
    <row r="791" spans="1:6" ht="12.75">
      <c r="A791" s="439"/>
      <c r="B791" s="440"/>
      <c r="F791" s="410"/>
    </row>
    <row r="792" spans="1:6" ht="12.75">
      <c r="A792" s="439"/>
      <c r="B792" s="440"/>
      <c r="F792" s="410"/>
    </row>
    <row r="793" spans="1:6" ht="12.75">
      <c r="A793" s="439"/>
      <c r="B793" s="440"/>
      <c r="F793" s="410"/>
    </row>
    <row r="794" spans="1:6" ht="12.75">
      <c r="A794" s="439"/>
      <c r="B794" s="440"/>
      <c r="F794" s="410"/>
    </row>
    <row r="795" spans="1:6" ht="12.75">
      <c r="A795" s="439"/>
      <c r="B795" s="440"/>
      <c r="F795" s="410"/>
    </row>
    <row r="796" spans="1:6" ht="12.75">
      <c r="A796" s="439"/>
      <c r="B796" s="440"/>
      <c r="F796" s="410"/>
    </row>
    <row r="797" spans="1:6" ht="12.75">
      <c r="A797" s="439"/>
      <c r="B797" s="440"/>
      <c r="F797" s="410"/>
    </row>
    <row r="798" spans="1:6" ht="12.75">
      <c r="A798" s="439"/>
      <c r="B798" s="440"/>
      <c r="F798" s="410"/>
    </row>
    <row r="799" spans="1:6" ht="12.75">
      <c r="A799" s="439"/>
      <c r="B799" s="440"/>
      <c r="F799" s="410"/>
    </row>
    <row r="800" spans="1:6" ht="12.75">
      <c r="A800" s="439"/>
      <c r="B800" s="440"/>
      <c r="F800" s="410"/>
    </row>
    <row r="801" spans="1:6" ht="12.75">
      <c r="A801" s="439"/>
      <c r="B801" s="440"/>
      <c r="F801" s="410"/>
    </row>
    <row r="802" spans="1:6" ht="12.75">
      <c r="A802" s="439"/>
      <c r="B802" s="440"/>
      <c r="F802" s="410"/>
    </row>
    <row r="803" spans="1:6" ht="12.75">
      <c r="A803" s="439"/>
      <c r="B803" s="440"/>
      <c r="F803" s="410"/>
    </row>
    <row r="804" spans="1:6" ht="12.75">
      <c r="A804" s="439"/>
      <c r="B804" s="440"/>
      <c r="F804" s="410"/>
    </row>
    <row r="805" spans="1:6" ht="12.75">
      <c r="A805" s="439"/>
      <c r="B805" s="440"/>
      <c r="F805" s="410"/>
    </row>
    <row r="806" spans="1:6" ht="12.75">
      <c r="A806" s="439"/>
      <c r="B806" s="440"/>
      <c r="F806" s="410"/>
    </row>
    <row r="807" spans="1:6" ht="12.75">
      <c r="A807" s="439"/>
      <c r="B807" s="440"/>
      <c r="F807" s="410"/>
    </row>
    <row r="808" spans="1:6" ht="12.75">
      <c r="A808" s="439"/>
      <c r="B808" s="440"/>
      <c r="F808" s="410"/>
    </row>
    <row r="809" spans="1:6" ht="12.75">
      <c r="A809" s="439"/>
      <c r="B809" s="440"/>
      <c r="F809" s="410"/>
    </row>
    <row r="810" spans="1:6" ht="12.75">
      <c r="A810" s="439"/>
      <c r="B810" s="440"/>
      <c r="F810" s="410"/>
    </row>
    <row r="811" spans="1:6" ht="12.75">
      <c r="A811" s="439"/>
      <c r="B811" s="440"/>
      <c r="F811" s="410"/>
    </row>
    <row r="812" spans="1:6" ht="12.75">
      <c r="A812" s="439"/>
      <c r="B812" s="440"/>
      <c r="F812" s="410"/>
    </row>
    <row r="813" spans="1:6" ht="12.75">
      <c r="A813" s="439"/>
      <c r="B813" s="440"/>
      <c r="F813" s="410"/>
    </row>
    <row r="814" spans="1:6" ht="12.75">
      <c r="A814" s="439"/>
      <c r="B814" s="440"/>
      <c r="F814" s="410"/>
    </row>
    <row r="815" spans="1:6" ht="12.75">
      <c r="A815" s="439"/>
      <c r="B815" s="440"/>
      <c r="F815" s="410"/>
    </row>
    <row r="816" spans="1:6" ht="12.75">
      <c r="A816" s="439"/>
      <c r="B816" s="440"/>
      <c r="F816" s="410"/>
    </row>
    <row r="817" spans="1:6" ht="12.75">
      <c r="A817" s="439"/>
      <c r="B817" s="440"/>
      <c r="F817" s="410"/>
    </row>
    <row r="818" spans="1:6" ht="12.75">
      <c r="A818" s="439"/>
      <c r="B818" s="440"/>
      <c r="F818" s="410"/>
    </row>
    <row r="819" spans="1:6" ht="12.75">
      <c r="A819" s="439"/>
      <c r="B819" s="440"/>
      <c r="F819" s="410"/>
    </row>
    <row r="820" spans="1:6" ht="12.75">
      <c r="A820" s="439"/>
      <c r="B820" s="440"/>
      <c r="F820" s="410"/>
    </row>
    <row r="821" spans="1:6" ht="12.75">
      <c r="A821" s="439"/>
      <c r="B821" s="440"/>
      <c r="F821" s="410"/>
    </row>
    <row r="822" spans="1:6" ht="12.75">
      <c r="A822" s="439"/>
      <c r="B822" s="440"/>
      <c r="F822" s="410"/>
    </row>
    <row r="823" spans="1:6" ht="12.75">
      <c r="A823" s="439"/>
      <c r="B823" s="440"/>
      <c r="F823" s="410"/>
    </row>
    <row r="824" spans="1:6" ht="12.75">
      <c r="A824" s="439"/>
      <c r="B824" s="440"/>
      <c r="F824" s="410"/>
    </row>
    <row r="825" spans="1:6" ht="12.75">
      <c r="A825" s="439"/>
      <c r="B825" s="440"/>
      <c r="F825" s="410"/>
    </row>
    <row r="826" spans="1:6" ht="12.75">
      <c r="A826" s="439"/>
      <c r="B826" s="440"/>
      <c r="F826" s="410"/>
    </row>
    <row r="827" spans="1:6" ht="12.75">
      <c r="A827" s="439"/>
      <c r="B827" s="440"/>
      <c r="F827" s="410"/>
    </row>
    <row r="828" spans="1:6" ht="12.75">
      <c r="A828" s="439"/>
      <c r="B828" s="440"/>
      <c r="F828" s="410"/>
    </row>
    <row r="829" spans="1:6" ht="12.75">
      <c r="A829" s="439"/>
      <c r="B829" s="440"/>
      <c r="F829" s="410"/>
    </row>
    <row r="830" spans="1:6" ht="12.75">
      <c r="A830" s="439"/>
      <c r="B830" s="440"/>
      <c r="F830" s="410"/>
    </row>
    <row r="831" spans="1:6" ht="12.75">
      <c r="A831" s="439"/>
      <c r="B831" s="440"/>
      <c r="F831" s="410"/>
    </row>
    <row r="832" spans="1:6" ht="12.75">
      <c r="A832" s="439"/>
      <c r="B832" s="440"/>
      <c r="F832" s="410"/>
    </row>
    <row r="833" spans="1:6" ht="12.75">
      <c r="A833" s="439"/>
      <c r="B833" s="440"/>
      <c r="F833" s="410"/>
    </row>
    <row r="834" spans="1:6" ht="12.75">
      <c r="A834" s="439"/>
      <c r="B834" s="440"/>
      <c r="F834" s="410"/>
    </row>
    <row r="835" spans="1:6" ht="12.75">
      <c r="A835" s="439"/>
      <c r="B835" s="440"/>
      <c r="F835" s="410"/>
    </row>
    <row r="836" spans="1:6" ht="12.75">
      <c r="A836" s="439"/>
      <c r="B836" s="440"/>
      <c r="F836" s="410"/>
    </row>
    <row r="837" spans="1:6" ht="12.75">
      <c r="A837" s="439"/>
      <c r="B837" s="440"/>
      <c r="F837" s="410"/>
    </row>
    <row r="838" spans="1:6" ht="12.75">
      <c r="A838" s="439"/>
      <c r="B838" s="440"/>
      <c r="F838" s="410"/>
    </row>
    <row r="839" spans="1:6" ht="12.75">
      <c r="A839" s="439"/>
      <c r="B839" s="440"/>
      <c r="F839" s="410"/>
    </row>
    <row r="840" spans="1:6" ht="12.75">
      <c r="A840" s="439"/>
      <c r="B840" s="440"/>
      <c r="F840" s="410"/>
    </row>
    <row r="841" spans="1:6" ht="12.75">
      <c r="A841" s="439"/>
      <c r="B841" s="440"/>
      <c r="F841" s="410"/>
    </row>
    <row r="842" spans="1:6" ht="12.75">
      <c r="A842" s="439"/>
      <c r="B842" s="440"/>
      <c r="F842" s="410"/>
    </row>
    <row r="843" spans="1:6" ht="12.75">
      <c r="A843" s="439"/>
      <c r="B843" s="440"/>
      <c r="F843" s="410"/>
    </row>
    <row r="844" spans="1:6" ht="12.75">
      <c r="A844" s="439"/>
      <c r="B844" s="440"/>
      <c r="F844" s="410"/>
    </row>
    <row r="845" spans="1:6" ht="12.75">
      <c r="A845" s="439"/>
      <c r="B845" s="440"/>
      <c r="F845" s="410"/>
    </row>
    <row r="846" spans="1:6" ht="12.75">
      <c r="A846" s="439"/>
      <c r="B846" s="440"/>
      <c r="F846" s="410"/>
    </row>
    <row r="847" spans="1:6" ht="12.75">
      <c r="A847" s="439"/>
      <c r="B847" s="440"/>
      <c r="F847" s="410"/>
    </row>
    <row r="848" spans="1:6" ht="12.75">
      <c r="A848" s="439"/>
      <c r="B848" s="440"/>
      <c r="F848" s="410"/>
    </row>
    <row r="849" spans="1:6" ht="12.75">
      <c r="A849" s="439"/>
      <c r="B849" s="440"/>
      <c r="F849" s="410"/>
    </row>
    <row r="850" spans="1:6" ht="12.75">
      <c r="A850" s="439"/>
      <c r="B850" s="440"/>
      <c r="F850" s="410"/>
    </row>
    <row r="851" spans="1:6" ht="12.75">
      <c r="A851" s="439"/>
      <c r="B851" s="440"/>
      <c r="F851" s="410"/>
    </row>
    <row r="852" spans="1:6" ht="12.75">
      <c r="A852" s="439"/>
      <c r="B852" s="440"/>
      <c r="F852" s="410"/>
    </row>
    <row r="853" spans="1:6" ht="12.75">
      <c r="A853" s="439"/>
      <c r="B853" s="440"/>
      <c r="F853" s="410"/>
    </row>
    <row r="854" spans="1:6" ht="12.75">
      <c r="A854" s="439"/>
      <c r="B854" s="440"/>
      <c r="F854" s="410"/>
    </row>
    <row r="855" spans="1:6" ht="12.75">
      <c r="A855" s="439"/>
      <c r="B855" s="440"/>
      <c r="F855" s="410"/>
    </row>
    <row r="856" spans="1:6" ht="12.75">
      <c r="A856" s="439"/>
      <c r="B856" s="440"/>
      <c r="F856" s="410"/>
    </row>
    <row r="857" spans="1:6" ht="12.75">
      <c r="A857" s="439"/>
      <c r="B857" s="440"/>
      <c r="F857" s="410"/>
    </row>
    <row r="858" spans="1:6" ht="12.75">
      <c r="A858" s="439"/>
      <c r="B858" s="440"/>
      <c r="F858" s="410"/>
    </row>
    <row r="859" spans="1:6" ht="12.75">
      <c r="A859" s="439"/>
      <c r="B859" s="440"/>
      <c r="F859" s="410"/>
    </row>
    <row r="860" spans="1:6" ht="12.75">
      <c r="A860" s="439"/>
      <c r="B860" s="440"/>
      <c r="F860" s="410"/>
    </row>
    <row r="861" spans="1:6" ht="12.75">
      <c r="A861" s="439"/>
      <c r="B861" s="440"/>
      <c r="F861" s="410"/>
    </row>
    <row r="862" spans="1:6" ht="12.75">
      <c r="A862" s="439"/>
      <c r="B862" s="440"/>
      <c r="F862" s="410"/>
    </row>
    <row r="863" spans="1:6" ht="12.75">
      <c r="A863" s="439"/>
      <c r="B863" s="440"/>
      <c r="F863" s="410"/>
    </row>
    <row r="864" spans="1:6" ht="12.75">
      <c r="A864" s="439"/>
      <c r="B864" s="440"/>
      <c r="F864" s="410"/>
    </row>
    <row r="865" spans="1:6" ht="12.75">
      <c r="A865" s="439"/>
      <c r="B865" s="440"/>
      <c r="F865" s="410"/>
    </row>
    <row r="866" spans="1:6" ht="12.75">
      <c r="A866" s="439"/>
      <c r="B866" s="440"/>
      <c r="F866" s="410"/>
    </row>
    <row r="867" spans="1:6" ht="12.75">
      <c r="A867" s="439"/>
      <c r="B867" s="440"/>
      <c r="F867" s="410"/>
    </row>
    <row r="868" spans="1:6" ht="12.75">
      <c r="A868" s="439"/>
      <c r="B868" s="440"/>
      <c r="F868" s="410"/>
    </row>
    <row r="869" spans="1:6" ht="12.75">
      <c r="A869" s="439"/>
      <c r="B869" s="440"/>
      <c r="F869" s="410"/>
    </row>
    <row r="870" spans="1:6" ht="12.75">
      <c r="A870" s="439"/>
      <c r="B870" s="440"/>
      <c r="F870" s="410"/>
    </row>
    <row r="871" spans="1:6" ht="12.75">
      <c r="A871" s="439"/>
      <c r="B871" s="440"/>
      <c r="F871" s="410"/>
    </row>
    <row r="872" spans="1:6" ht="12.75">
      <c r="A872" s="439"/>
      <c r="B872" s="440"/>
      <c r="F872" s="410"/>
    </row>
    <row r="873" spans="1:6" ht="12.75">
      <c r="A873" s="439"/>
      <c r="B873" s="440"/>
      <c r="F873" s="410"/>
    </row>
    <row r="874" spans="1:6" ht="12.75">
      <c r="A874" s="439"/>
      <c r="B874" s="440"/>
      <c r="F874" s="410"/>
    </row>
    <row r="875" spans="1:6" ht="12.75">
      <c r="A875" s="439"/>
      <c r="B875" s="440"/>
      <c r="F875" s="410"/>
    </row>
    <row r="876" spans="1:6" ht="12.75">
      <c r="A876" s="439"/>
      <c r="B876" s="440"/>
      <c r="F876" s="410"/>
    </row>
    <row r="877" spans="1:6" ht="12.75">
      <c r="A877" s="439"/>
      <c r="B877" s="440"/>
      <c r="F877" s="410"/>
    </row>
    <row r="878" spans="1:6" ht="12.75">
      <c r="A878" s="439"/>
      <c r="B878" s="440"/>
      <c r="F878" s="410"/>
    </row>
    <row r="879" spans="1:6" ht="12.75">
      <c r="A879" s="439"/>
      <c r="B879" s="440"/>
      <c r="F879" s="410"/>
    </row>
    <row r="880" spans="1:6" ht="12.75">
      <c r="A880" s="439"/>
      <c r="B880" s="440"/>
      <c r="F880" s="410"/>
    </row>
    <row r="881" spans="1:6" ht="12.75">
      <c r="A881" s="439"/>
      <c r="B881" s="440"/>
      <c r="F881" s="410"/>
    </row>
    <row r="882" spans="1:6" ht="12.75">
      <c r="A882" s="439"/>
      <c r="B882" s="440"/>
      <c r="F882" s="410"/>
    </row>
    <row r="883" spans="1:6" ht="12.75">
      <c r="A883" s="439"/>
      <c r="B883" s="440"/>
      <c r="F883" s="410"/>
    </row>
    <row r="884" spans="1:6" ht="12.75">
      <c r="A884" s="439"/>
      <c r="B884" s="440"/>
      <c r="F884" s="410"/>
    </row>
    <row r="885" spans="1:6" ht="12.75">
      <c r="A885" s="439"/>
      <c r="B885" s="440"/>
      <c r="F885" s="410"/>
    </row>
    <row r="886" spans="1:6" ht="12.75">
      <c r="A886" s="439"/>
      <c r="B886" s="440"/>
      <c r="F886" s="410"/>
    </row>
    <row r="887" spans="1:6" ht="12.75">
      <c r="A887" s="439"/>
      <c r="B887" s="440"/>
      <c r="F887" s="410"/>
    </row>
    <row r="888" spans="1:6" ht="12.75">
      <c r="A888" s="439"/>
      <c r="B888" s="440"/>
      <c r="F888" s="410"/>
    </row>
    <row r="889" spans="1:6" ht="12.75">
      <c r="A889" s="439"/>
      <c r="B889" s="440"/>
      <c r="F889" s="410"/>
    </row>
    <row r="890" spans="1:6" ht="12.75">
      <c r="A890" s="439"/>
      <c r="B890" s="440"/>
      <c r="F890" s="410"/>
    </row>
    <row r="891" spans="1:6" ht="12.75">
      <c r="A891" s="439"/>
      <c r="B891" s="440"/>
      <c r="F891" s="410"/>
    </row>
    <row r="892" spans="1:6" ht="12.75">
      <c r="A892" s="439"/>
      <c r="B892" s="440"/>
      <c r="F892" s="410"/>
    </row>
    <row r="893" spans="1:6" ht="12.75">
      <c r="A893" s="439"/>
      <c r="B893" s="440"/>
      <c r="F893" s="410"/>
    </row>
    <row r="894" spans="1:6" ht="12.75">
      <c r="A894" s="439"/>
      <c r="B894" s="440"/>
      <c r="F894" s="410"/>
    </row>
    <row r="895" spans="1:6" ht="12.75">
      <c r="A895" s="439"/>
      <c r="B895" s="440"/>
      <c r="F895" s="410"/>
    </row>
    <row r="896" spans="1:6" ht="12.75">
      <c r="A896" s="439"/>
      <c r="B896" s="440"/>
      <c r="F896" s="410"/>
    </row>
    <row r="897" spans="1:6" ht="12.75">
      <c r="A897" s="439"/>
      <c r="B897" s="440"/>
      <c r="F897" s="410"/>
    </row>
    <row r="898" spans="1:6" ht="12.75">
      <c r="A898" s="439"/>
      <c r="B898" s="440"/>
      <c r="F898" s="410"/>
    </row>
    <row r="899" spans="1:6" ht="12.75">
      <c r="A899" s="439"/>
      <c r="B899" s="440"/>
      <c r="F899" s="410"/>
    </row>
    <row r="900" spans="1:6" ht="12.75">
      <c r="A900" s="439"/>
      <c r="B900" s="440"/>
      <c r="F900" s="410"/>
    </row>
    <row r="901" spans="1:6" ht="12.75">
      <c r="A901" s="439"/>
      <c r="B901" s="440"/>
      <c r="F901" s="410"/>
    </row>
    <row r="902" spans="1:6" ht="12.75">
      <c r="A902" s="439"/>
      <c r="B902" s="440"/>
      <c r="F902" s="410"/>
    </row>
    <row r="903" spans="1:6" ht="12.75">
      <c r="A903" s="439"/>
      <c r="B903" s="440"/>
      <c r="F903" s="410"/>
    </row>
    <row r="904" spans="1:6" ht="12.75">
      <c r="A904" s="439"/>
      <c r="B904" s="440"/>
      <c r="F904" s="410"/>
    </row>
    <row r="905" spans="1:6" ht="12.75">
      <c r="A905" s="439"/>
      <c r="B905" s="440"/>
      <c r="F905" s="410"/>
    </row>
    <row r="906" spans="1:6" ht="12.75">
      <c r="A906" s="439"/>
      <c r="B906" s="440"/>
      <c r="F906" s="410"/>
    </row>
    <row r="907" spans="1:6" ht="12.75">
      <c r="A907" s="439"/>
      <c r="B907" s="440"/>
      <c r="F907" s="410"/>
    </row>
    <row r="908" spans="1:6" ht="12.75">
      <c r="A908" s="439"/>
      <c r="B908" s="440"/>
      <c r="F908" s="410"/>
    </row>
    <row r="909" spans="1:6" ht="12.75">
      <c r="A909" s="439"/>
      <c r="B909" s="440"/>
      <c r="F909" s="410"/>
    </row>
    <row r="910" spans="1:6" ht="12.75">
      <c r="A910" s="439"/>
      <c r="B910" s="440"/>
      <c r="F910" s="410"/>
    </row>
    <row r="911" spans="1:6" ht="12.75">
      <c r="A911" s="439"/>
      <c r="B911" s="440"/>
      <c r="F911" s="410"/>
    </row>
    <row r="912" spans="1:6" ht="12.75">
      <c r="A912" s="439"/>
      <c r="B912" s="440"/>
      <c r="F912" s="410"/>
    </row>
    <row r="913" spans="1:6" ht="12.75">
      <c r="A913" s="439"/>
      <c r="B913" s="440"/>
      <c r="F913" s="410"/>
    </row>
    <row r="914" spans="1:6" ht="12.75">
      <c r="A914" s="439"/>
      <c r="B914" s="440"/>
      <c r="F914" s="410"/>
    </row>
    <row r="915" spans="1:6" ht="12.75">
      <c r="A915" s="439"/>
      <c r="B915" s="440"/>
      <c r="F915" s="410"/>
    </row>
    <row r="916" spans="1:6" ht="12.75">
      <c r="A916" s="439"/>
      <c r="B916" s="440"/>
      <c r="F916" s="410"/>
    </row>
    <row r="917" spans="1:6" ht="12.75">
      <c r="A917" s="439"/>
      <c r="B917" s="440"/>
      <c r="F917" s="410"/>
    </row>
    <row r="918" spans="1:6" ht="12.75">
      <c r="A918" s="439"/>
      <c r="B918" s="440"/>
      <c r="F918" s="410"/>
    </row>
    <row r="919" spans="1:6" ht="12.75">
      <c r="A919" s="439"/>
      <c r="B919" s="440"/>
      <c r="F919" s="410"/>
    </row>
    <row r="920" spans="1:6" ht="12.75">
      <c r="A920" s="439"/>
      <c r="B920" s="440"/>
      <c r="F920" s="410"/>
    </row>
    <row r="921" spans="1:6" ht="12.75">
      <c r="A921" s="439"/>
      <c r="B921" s="440"/>
      <c r="F921" s="410"/>
    </row>
    <row r="922" spans="1:6" ht="12.75">
      <c r="A922" s="439"/>
      <c r="B922" s="440"/>
      <c r="F922" s="410"/>
    </row>
    <row r="923" spans="1:6" ht="12.75">
      <c r="A923" s="439"/>
      <c r="B923" s="440"/>
      <c r="F923" s="410"/>
    </row>
    <row r="924" spans="1:6" ht="12.75">
      <c r="A924" s="439"/>
      <c r="B924" s="440"/>
      <c r="F924" s="410"/>
    </row>
    <row r="925" spans="1:6" ht="12.75">
      <c r="A925" s="439"/>
      <c r="B925" s="440"/>
      <c r="F925" s="410"/>
    </row>
    <row r="926" spans="1:6" ht="12.75">
      <c r="A926" s="439"/>
      <c r="B926" s="440"/>
      <c r="F926" s="410"/>
    </row>
    <row r="927" spans="1:6" ht="12.75">
      <c r="A927" s="439"/>
      <c r="B927" s="440"/>
      <c r="F927" s="410"/>
    </row>
    <row r="928" spans="1:6" ht="12.75">
      <c r="A928" s="439"/>
      <c r="F928" s="410"/>
    </row>
    <row r="929" spans="1:6" ht="12.75">
      <c r="A929" s="439"/>
      <c r="F929" s="410"/>
    </row>
    <row r="930" spans="1:6" ht="12.75">
      <c r="A930" s="439"/>
      <c r="F930" s="410"/>
    </row>
    <row r="931" spans="1:6" ht="12.75">
      <c r="A931" s="439"/>
      <c r="F931" s="410"/>
    </row>
    <row r="932" spans="1:6" ht="12.75">
      <c r="A932" s="439"/>
      <c r="F932" s="410"/>
    </row>
    <row r="933" spans="1:6" ht="12.75">
      <c r="A933" s="439"/>
      <c r="F933" s="410"/>
    </row>
    <row r="934" spans="1:6" ht="12.75">
      <c r="A934" s="439"/>
      <c r="F934" s="410"/>
    </row>
    <row r="935" spans="1:6" ht="12.75">
      <c r="A935" s="439"/>
      <c r="F935" s="410"/>
    </row>
    <row r="936" spans="1:6" ht="12.75">
      <c r="A936" s="439"/>
      <c r="F936" s="410"/>
    </row>
    <row r="937" spans="1:6" ht="12.75">
      <c r="A937" s="439"/>
      <c r="F937" s="410"/>
    </row>
    <row r="938" spans="1:6" ht="12.75">
      <c r="A938" s="439"/>
      <c r="F938" s="410"/>
    </row>
    <row r="939" spans="1:6" ht="12.75">
      <c r="A939" s="439"/>
      <c r="F939" s="410"/>
    </row>
    <row r="940" spans="1:6" ht="12.75">
      <c r="A940" s="439"/>
      <c r="F940" s="410"/>
    </row>
    <row r="941" spans="1:6" ht="12.75">
      <c r="A941" s="439"/>
      <c r="F941" s="410"/>
    </row>
    <row r="942" spans="1:6" ht="12.75">
      <c r="A942" s="439"/>
      <c r="F942" s="410"/>
    </row>
    <row r="943" spans="1:6" ht="12.75">
      <c r="A943" s="439"/>
      <c r="F943" s="410"/>
    </row>
    <row r="944" spans="1:6" ht="12.75">
      <c r="A944" s="439"/>
      <c r="F944" s="410"/>
    </row>
    <row r="945" spans="1:6" ht="12.75">
      <c r="A945" s="439"/>
      <c r="F945" s="410"/>
    </row>
    <row r="946" spans="1:6" ht="12.75">
      <c r="A946" s="439"/>
      <c r="F946" s="410"/>
    </row>
    <row r="947" spans="1:6" ht="12.75">
      <c r="A947" s="439"/>
      <c r="F947" s="410"/>
    </row>
    <row r="948" spans="1:6" ht="12.75">
      <c r="A948" s="439"/>
      <c r="F948" s="410"/>
    </row>
    <row r="949" spans="1:6" ht="12.75">
      <c r="A949" s="439"/>
      <c r="F949" s="410"/>
    </row>
    <row r="950" spans="1:6" ht="12.75">
      <c r="A950" s="439"/>
      <c r="F950" s="410"/>
    </row>
    <row r="951" spans="1:6" ht="12.75">
      <c r="A951" s="439"/>
      <c r="F951" s="410"/>
    </row>
    <row r="952" spans="1:6" ht="12.75">
      <c r="A952" s="439"/>
      <c r="F952" s="410"/>
    </row>
    <row r="953" spans="1:6" ht="12.75">
      <c r="A953" s="439"/>
      <c r="F953" s="410"/>
    </row>
    <row r="954" spans="1:6" ht="12.75">
      <c r="A954" s="439"/>
      <c r="F954" s="410"/>
    </row>
    <row r="955" spans="1:6" ht="12.75">
      <c r="A955" s="439"/>
      <c r="F955" s="410"/>
    </row>
    <row r="956" spans="1:6" ht="12.75">
      <c r="A956" s="439"/>
      <c r="F956" s="410"/>
    </row>
    <row r="957" spans="1:6" ht="12.75">
      <c r="A957" s="439"/>
      <c r="F957" s="410"/>
    </row>
    <row r="958" spans="1:6" ht="12.75">
      <c r="A958" s="439"/>
      <c r="F958" s="410"/>
    </row>
    <row r="959" spans="1:6" ht="12.75">
      <c r="A959" s="439"/>
      <c r="F959" s="410"/>
    </row>
    <row r="960" spans="1:6" ht="12.75">
      <c r="A960" s="439"/>
      <c r="F960" s="410"/>
    </row>
    <row r="961" spans="1:6" ht="12.75">
      <c r="A961" s="439"/>
      <c r="F961" s="410"/>
    </row>
    <row r="962" spans="1:6" ht="12.75">
      <c r="A962" s="439"/>
      <c r="F962" s="410"/>
    </row>
    <row r="963" spans="1:6" ht="12.75">
      <c r="A963" s="439"/>
      <c r="F963" s="410"/>
    </row>
    <row r="964" spans="1:6" ht="12.75">
      <c r="A964" s="439"/>
      <c r="F964" s="410"/>
    </row>
    <row r="965" spans="1:6" ht="12.75">
      <c r="A965" s="439"/>
      <c r="F965" s="410"/>
    </row>
    <row r="966" spans="1:6" ht="12.75">
      <c r="A966" s="439"/>
      <c r="F966" s="410"/>
    </row>
    <row r="967" spans="1:6" ht="12.75">
      <c r="A967" s="439"/>
      <c r="F967" s="410"/>
    </row>
    <row r="968" spans="1:6" ht="12.75">
      <c r="A968" s="439"/>
      <c r="F968" s="410"/>
    </row>
    <row r="969" spans="1:6" ht="12.75">
      <c r="A969" s="439"/>
      <c r="F969" s="410"/>
    </row>
    <row r="970" spans="1:6" ht="12.75">
      <c r="A970" s="439"/>
      <c r="F970" s="410"/>
    </row>
    <row r="971" spans="1:6" ht="12.75">
      <c r="A971" s="439"/>
      <c r="F971" s="410"/>
    </row>
    <row r="972" spans="1:6" ht="12.75">
      <c r="A972" s="439"/>
      <c r="F972" s="410"/>
    </row>
    <row r="973" spans="1:6" ht="12.75">
      <c r="A973" s="439"/>
      <c r="F973" s="410"/>
    </row>
    <row r="974" spans="1:6" ht="12.75">
      <c r="A974" s="439"/>
      <c r="F974" s="410"/>
    </row>
    <row r="975" spans="1:6" ht="12.75">
      <c r="A975" s="439"/>
      <c r="F975" s="410"/>
    </row>
    <row r="976" spans="1:6" ht="12.75">
      <c r="A976" s="439"/>
      <c r="F976" s="410"/>
    </row>
    <row r="977" spans="1:6" ht="12.75">
      <c r="A977" s="439"/>
      <c r="F977" s="410"/>
    </row>
    <row r="978" spans="1:6" ht="12.75">
      <c r="A978" s="439"/>
      <c r="F978" s="410"/>
    </row>
    <row r="979" spans="1:6" ht="12.75">
      <c r="A979" s="439"/>
      <c r="F979" s="410"/>
    </row>
    <row r="980" spans="1:6" ht="12.75">
      <c r="A980" s="439"/>
      <c r="F980" s="410"/>
    </row>
    <row r="981" spans="1:6" ht="12.75">
      <c r="A981" s="439"/>
      <c r="F981" s="410"/>
    </row>
    <row r="982" spans="1:6" ht="12.75">
      <c r="A982" s="439"/>
      <c r="F982" s="410"/>
    </row>
    <row r="983" spans="1:6" ht="12.75">
      <c r="A983" s="439"/>
      <c r="F983" s="410"/>
    </row>
    <row r="984" spans="1:6" ht="12.75">
      <c r="A984" s="439"/>
      <c r="F984" s="410"/>
    </row>
    <row r="985" spans="1:6" ht="12.75">
      <c r="A985" s="439"/>
      <c r="F985" s="410"/>
    </row>
    <row r="986" spans="1:6" ht="12.75">
      <c r="A986" s="439"/>
      <c r="F986" s="410"/>
    </row>
    <row r="987" spans="1:6" ht="12.75">
      <c r="A987" s="439"/>
      <c r="F987" s="410"/>
    </row>
    <row r="988" spans="1:6" ht="12.75">
      <c r="A988" s="439"/>
      <c r="F988" s="410"/>
    </row>
    <row r="989" spans="1:6" ht="12.75">
      <c r="A989" s="439"/>
      <c r="F989" s="410"/>
    </row>
    <row r="990" spans="1:6" ht="12.75">
      <c r="A990" s="439"/>
      <c r="F990" s="410"/>
    </row>
    <row r="991" spans="1:6" ht="12.75">
      <c r="A991" s="439"/>
      <c r="F991" s="410"/>
    </row>
    <row r="992" spans="1:6" ht="12.75">
      <c r="A992" s="439"/>
      <c r="F992" s="410"/>
    </row>
    <row r="993" spans="1:6" ht="12.75">
      <c r="A993" s="439"/>
      <c r="F993" s="410"/>
    </row>
    <row r="994" spans="1:6" ht="12.75">
      <c r="A994" s="439"/>
      <c r="F994" s="410"/>
    </row>
    <row r="995" spans="1:6" ht="12.75">
      <c r="A995" s="439"/>
      <c r="F995" s="410"/>
    </row>
    <row r="996" spans="1:6" ht="12.75">
      <c r="A996" s="439"/>
      <c r="F996" s="410"/>
    </row>
    <row r="997" spans="1:6" ht="12.75">
      <c r="A997" s="439"/>
      <c r="F997" s="410"/>
    </row>
    <row r="998" spans="1:6" ht="12.75">
      <c r="A998" s="439"/>
      <c r="F998" s="410"/>
    </row>
    <row r="999" spans="1:6" ht="12.75">
      <c r="A999" s="439"/>
      <c r="F999" s="410"/>
    </row>
    <row r="1000" spans="1:6" ht="12.75">
      <c r="A1000" s="439"/>
      <c r="F1000" s="410"/>
    </row>
    <row r="1001" spans="1:6" ht="12.75">
      <c r="A1001" s="439"/>
      <c r="F1001" s="410"/>
    </row>
    <row r="1002" spans="1:6" ht="12.75">
      <c r="A1002" s="439"/>
      <c r="F1002" s="410"/>
    </row>
    <row r="1003" spans="1:6" ht="12.75">
      <c r="A1003" s="439"/>
      <c r="F1003" s="410"/>
    </row>
    <row r="1004" spans="1:6" ht="12.75">
      <c r="A1004" s="439"/>
      <c r="F1004" s="410"/>
    </row>
    <row r="1005" spans="1:6" ht="12.75">
      <c r="A1005" s="439"/>
      <c r="F1005" s="410"/>
    </row>
    <row r="1006" spans="1:6" ht="12.75">
      <c r="A1006" s="439"/>
      <c r="F1006" s="410"/>
    </row>
    <row r="1007" spans="1:6" ht="12.75">
      <c r="A1007" s="439"/>
      <c r="F1007" s="410"/>
    </row>
    <row r="1008" spans="1:6" ht="12.75">
      <c r="A1008" s="439"/>
      <c r="F1008" s="410"/>
    </row>
    <row r="1009" spans="1:6" ht="12.75">
      <c r="A1009" s="439"/>
      <c r="F1009" s="410"/>
    </row>
    <row r="1010" spans="1:6" ht="12.75">
      <c r="A1010" s="439"/>
      <c r="F1010" s="410"/>
    </row>
    <row r="1011" spans="1:6" ht="12.75">
      <c r="A1011" s="439"/>
      <c r="F1011" s="410"/>
    </row>
    <row r="1012" spans="1:6" ht="12.75">
      <c r="A1012" s="439"/>
      <c r="F1012" s="410"/>
    </row>
    <row r="1013" spans="1:6" ht="12.75">
      <c r="A1013" s="439"/>
      <c r="F1013" s="410"/>
    </row>
    <row r="1014" spans="1:6" ht="12.75">
      <c r="A1014" s="439"/>
      <c r="F1014" s="410"/>
    </row>
    <row r="1015" spans="1:6" ht="12.75">
      <c r="A1015" s="439"/>
      <c r="F1015" s="410"/>
    </row>
    <row r="1016" spans="1:6" ht="12.75">
      <c r="A1016" s="439"/>
      <c r="F1016" s="410"/>
    </row>
    <row r="1017" spans="1:6" ht="12.75">
      <c r="A1017" s="439"/>
      <c r="F1017" s="410"/>
    </row>
    <row r="1018" spans="1:6" ht="12.75">
      <c r="A1018" s="439"/>
      <c r="F1018" s="410"/>
    </row>
    <row r="1019" spans="1:6" ht="12.75">
      <c r="A1019" s="439"/>
      <c r="F1019" s="410"/>
    </row>
    <row r="1020" spans="1:6" ht="12.75">
      <c r="A1020" s="439"/>
      <c r="F1020" s="410"/>
    </row>
    <row r="1021" spans="1:6" ht="12.75">
      <c r="A1021" s="439"/>
      <c r="F1021" s="410"/>
    </row>
    <row r="1022" spans="1:6" ht="12.75">
      <c r="A1022" s="439"/>
      <c r="F1022" s="410"/>
    </row>
    <row r="1023" spans="1:6" ht="12.75">
      <c r="A1023" s="439"/>
      <c r="F1023" s="410"/>
    </row>
    <row r="1024" spans="1:6" ht="12.75">
      <c r="A1024" s="439"/>
      <c r="F1024" s="410"/>
    </row>
    <row r="1025" spans="1:6" ht="12.75">
      <c r="A1025" s="439"/>
      <c r="F1025" s="410"/>
    </row>
    <row r="1026" spans="1:6" ht="12.75">
      <c r="A1026" s="439"/>
      <c r="F1026" s="410"/>
    </row>
    <row r="1027" spans="1:6" ht="12.75">
      <c r="A1027" s="439"/>
      <c r="F1027" s="410"/>
    </row>
    <row r="1028" spans="1:6" ht="12.75">
      <c r="A1028" s="439"/>
      <c r="F1028" s="410"/>
    </row>
    <row r="1029" spans="1:6" ht="12.75">
      <c r="A1029" s="439"/>
      <c r="F1029" s="410"/>
    </row>
    <row r="1030" spans="1:6" ht="12.75">
      <c r="A1030" s="439"/>
      <c r="F1030" s="410"/>
    </row>
    <row r="1031" spans="1:6" ht="12.75">
      <c r="A1031" s="439"/>
      <c r="F1031" s="410"/>
    </row>
    <row r="1032" spans="1:6" ht="12.75">
      <c r="A1032" s="439"/>
      <c r="F1032" s="410"/>
    </row>
    <row r="1033" spans="1:6" ht="12.75">
      <c r="A1033" s="439"/>
      <c r="F1033" s="410"/>
    </row>
    <row r="1034" spans="1:6" ht="12.75">
      <c r="A1034" s="439"/>
      <c r="F1034" s="410"/>
    </row>
    <row r="1035" spans="1:6" ht="12.75">
      <c r="A1035" s="439"/>
      <c r="F1035" s="410"/>
    </row>
    <row r="1036" spans="1:6" ht="12.75">
      <c r="A1036" s="439"/>
      <c r="F1036" s="410"/>
    </row>
    <row r="1037" spans="1:6" ht="12.75">
      <c r="A1037" s="439"/>
      <c r="F1037" s="410"/>
    </row>
    <row r="1038" spans="1:6" ht="12.75">
      <c r="A1038" s="439"/>
      <c r="F1038" s="410"/>
    </row>
    <row r="1039" spans="1:6" ht="12.75">
      <c r="A1039" s="439"/>
      <c r="F1039" s="410"/>
    </row>
    <row r="1040" spans="1:6" ht="12.75">
      <c r="A1040" s="439"/>
      <c r="F1040" s="410"/>
    </row>
    <row r="1041" spans="1:6" ht="12.75">
      <c r="A1041" s="439"/>
      <c r="F1041" s="410"/>
    </row>
    <row r="1042" spans="1:6" ht="12.75">
      <c r="A1042" s="439"/>
      <c r="F1042" s="410"/>
    </row>
    <row r="1043" spans="1:6" ht="12.75">
      <c r="A1043" s="439"/>
      <c r="F1043" s="410"/>
    </row>
    <row r="1044" spans="1:6" ht="12.75">
      <c r="A1044" s="439"/>
      <c r="F1044" s="410"/>
    </row>
    <row r="1045" spans="1:6" ht="12.75">
      <c r="A1045" s="439"/>
      <c r="F1045" s="410"/>
    </row>
    <row r="1046" spans="1:6" ht="12.75">
      <c r="A1046" s="439"/>
      <c r="F1046" s="410"/>
    </row>
    <row r="1047" spans="1:6" ht="12.75">
      <c r="A1047" s="439"/>
      <c r="F1047" s="410"/>
    </row>
    <row r="1048" spans="1:6" ht="12.75">
      <c r="A1048" s="439"/>
      <c r="F1048" s="410"/>
    </row>
    <row r="1049" spans="1:6" ht="12.75">
      <c r="A1049" s="439"/>
      <c r="F1049" s="410"/>
    </row>
    <row r="1050" spans="1:6" ht="12.75">
      <c r="A1050" s="439"/>
      <c r="F1050" s="410"/>
    </row>
    <row r="1051" spans="1:6" ht="12.75">
      <c r="A1051" s="439"/>
      <c r="F1051" s="410"/>
    </row>
    <row r="1052" spans="1:6" ht="12.75">
      <c r="A1052" s="439"/>
      <c r="F1052" s="410"/>
    </row>
    <row r="1053" spans="1:6" ht="12.75">
      <c r="A1053" s="439"/>
      <c r="F1053" s="410"/>
    </row>
    <row r="1054" spans="1:6" ht="12.75">
      <c r="A1054" s="439"/>
      <c r="F1054" s="410"/>
    </row>
    <row r="1055" spans="1:6" ht="12.75">
      <c r="A1055" s="439"/>
      <c r="F1055" s="410"/>
    </row>
    <row r="1056" spans="1:6" ht="12.75">
      <c r="A1056" s="439"/>
      <c r="F1056" s="410"/>
    </row>
    <row r="1057" spans="1:6" ht="12.75">
      <c r="A1057" s="439"/>
      <c r="F1057" s="410"/>
    </row>
    <row r="1058" spans="1:6" ht="12.75">
      <c r="A1058" s="439"/>
      <c r="F1058" s="410"/>
    </row>
    <row r="1059" spans="1:6" ht="12.75">
      <c r="A1059" s="439"/>
      <c r="F1059" s="410"/>
    </row>
    <row r="1060" spans="1:6" ht="12.75">
      <c r="A1060" s="439"/>
      <c r="F1060" s="410"/>
    </row>
    <row r="1061" spans="1:6" ht="12.75">
      <c r="A1061" s="439"/>
      <c r="F1061" s="410"/>
    </row>
    <row r="1062" spans="1:6" ht="12.75">
      <c r="A1062" s="439"/>
      <c r="F1062" s="410"/>
    </row>
    <row r="1063" spans="1:6" ht="12.75">
      <c r="A1063" s="439"/>
      <c r="F1063" s="410"/>
    </row>
    <row r="1064" spans="1:6" ht="12.75">
      <c r="A1064" s="439"/>
      <c r="F1064" s="410"/>
    </row>
    <row r="1065" spans="1:6" ht="12.75">
      <c r="A1065" s="439"/>
      <c r="F1065" s="410"/>
    </row>
    <row r="1066" spans="1:6" ht="12.75">
      <c r="A1066" s="439"/>
      <c r="F1066" s="410"/>
    </row>
    <row r="1067" spans="1:6" ht="12.75">
      <c r="A1067" s="439"/>
      <c r="F1067" s="410"/>
    </row>
    <row r="1068" spans="1:6" ht="12.75">
      <c r="A1068" s="439"/>
      <c r="F1068" s="410"/>
    </row>
    <row r="1069" spans="1:6" ht="12.75">
      <c r="A1069" s="439"/>
      <c r="F1069" s="410"/>
    </row>
    <row r="1070" spans="1:6" ht="12.75">
      <c r="A1070" s="439"/>
      <c r="F1070" s="410"/>
    </row>
    <row r="1071" spans="1:6" ht="12.75">
      <c r="A1071" s="439"/>
      <c r="F1071" s="410"/>
    </row>
    <row r="1072" spans="1:6" ht="12.75">
      <c r="A1072" s="439"/>
      <c r="F1072" s="410"/>
    </row>
    <row r="1073" spans="1:6" ht="12.75">
      <c r="A1073" s="439"/>
      <c r="F1073" s="410"/>
    </row>
    <row r="1074" spans="1:6" ht="12.75">
      <c r="A1074" s="439"/>
      <c r="F1074" s="410"/>
    </row>
    <row r="1075" spans="1:6" ht="12.75">
      <c r="A1075" s="439"/>
      <c r="F1075" s="410"/>
    </row>
    <row r="1076" spans="1:6" ht="12.75">
      <c r="A1076" s="439"/>
      <c r="F1076" s="410"/>
    </row>
    <row r="1077" spans="1:6" ht="12.75">
      <c r="A1077" s="439"/>
      <c r="F1077" s="410"/>
    </row>
    <row r="1078" spans="1:6" ht="12.75">
      <c r="A1078" s="439"/>
      <c r="F1078" s="410"/>
    </row>
    <row r="1079" spans="1:6" ht="12.75">
      <c r="A1079" s="439"/>
      <c r="F1079" s="410"/>
    </row>
    <row r="1080" spans="1:6" ht="12.75">
      <c r="A1080" s="439"/>
      <c r="F1080" s="410"/>
    </row>
    <row r="1081" spans="1:6" ht="12.75">
      <c r="A1081" s="439"/>
      <c r="F1081" s="410"/>
    </row>
    <row r="1082" spans="1:6" ht="12.75">
      <c r="A1082" s="439"/>
      <c r="F1082" s="410"/>
    </row>
    <row r="1083" spans="1:6" ht="12.75">
      <c r="A1083" s="439"/>
      <c r="F1083" s="410"/>
    </row>
    <row r="1084" spans="1:6" ht="12.75">
      <c r="A1084" s="439"/>
      <c r="F1084" s="410"/>
    </row>
    <row r="1085" spans="1:6" ht="12.75">
      <c r="A1085" s="439"/>
      <c r="F1085" s="410"/>
    </row>
    <row r="1086" spans="1:6" ht="12.75">
      <c r="A1086" s="439"/>
      <c r="F1086" s="410"/>
    </row>
    <row r="1087" ht="12.75">
      <c r="F1087" s="410"/>
    </row>
    <row r="1088" ht="12.75">
      <c r="F1088" s="410"/>
    </row>
    <row r="1089" ht="12.75">
      <c r="F1089" s="410"/>
    </row>
    <row r="1090" ht="12.75">
      <c r="F1090" s="410"/>
    </row>
    <row r="1091" ht="12.75">
      <c r="F1091" s="410"/>
    </row>
    <row r="1092" ht="12.75">
      <c r="F1092" s="410"/>
    </row>
    <row r="1093" ht="12.75">
      <c r="F1093" s="410"/>
    </row>
    <row r="1094" ht="12.75">
      <c r="F1094" s="410"/>
    </row>
    <row r="1095" ht="12.75">
      <c r="F1095" s="410"/>
    </row>
    <row r="1096" ht="12.75">
      <c r="F1096" s="410"/>
    </row>
    <row r="1097" ht="12.75">
      <c r="F1097" s="410"/>
    </row>
    <row r="1098" ht="12.75">
      <c r="F1098" s="410"/>
    </row>
    <row r="1099" ht="12.75">
      <c r="F1099" s="410"/>
    </row>
    <row r="1100" ht="12.75">
      <c r="F1100" s="410"/>
    </row>
    <row r="1101" ht="12.75">
      <c r="F1101" s="410"/>
    </row>
    <row r="1102" ht="12.75">
      <c r="F1102" s="410"/>
    </row>
    <row r="1103" ht="12.75">
      <c r="F1103" s="410"/>
    </row>
    <row r="1104" ht="12.75">
      <c r="F1104" s="410"/>
    </row>
    <row r="1105" ht="12.75">
      <c r="F1105" s="410"/>
    </row>
    <row r="1106" ht="12.75">
      <c r="F1106" s="410"/>
    </row>
    <row r="1107" ht="12.75">
      <c r="F1107" s="410"/>
    </row>
    <row r="1108" ht="12.75">
      <c r="F1108" s="410"/>
    </row>
    <row r="1109" ht="12.75">
      <c r="F1109" s="410"/>
    </row>
    <row r="1110" ht="12.75">
      <c r="F1110" s="410"/>
    </row>
    <row r="1111" ht="12.75">
      <c r="F1111" s="410"/>
    </row>
    <row r="1112" ht="12.75">
      <c r="F1112" s="410"/>
    </row>
    <row r="1113" ht="12.75">
      <c r="F1113" s="410"/>
    </row>
    <row r="1114" ht="12.75">
      <c r="F1114" s="410"/>
    </row>
    <row r="1115" ht="12.75">
      <c r="F1115" s="410"/>
    </row>
    <row r="1116" ht="12.75">
      <c r="F1116" s="410"/>
    </row>
    <row r="1117" ht="12.75">
      <c r="F1117" s="410"/>
    </row>
    <row r="1118" ht="12.75">
      <c r="F1118" s="410"/>
    </row>
    <row r="1119" ht="12.75">
      <c r="F1119" s="410"/>
    </row>
    <row r="1120" ht="12.75">
      <c r="F1120" s="410"/>
    </row>
    <row r="1121" ht="12.75">
      <c r="F1121" s="410"/>
    </row>
    <row r="1122" ht="12.75">
      <c r="F1122" s="410"/>
    </row>
    <row r="1123" ht="12.75">
      <c r="F1123" s="410"/>
    </row>
    <row r="1124" ht="12.75">
      <c r="F1124" s="410"/>
    </row>
    <row r="1125" ht="12.75">
      <c r="F1125" s="410"/>
    </row>
    <row r="1126" ht="12.75">
      <c r="F1126" s="410"/>
    </row>
    <row r="1127" ht="12.75">
      <c r="F1127" s="410"/>
    </row>
    <row r="1128" ht="12.75">
      <c r="F1128" s="410"/>
    </row>
    <row r="1129" ht="12.75">
      <c r="F1129" s="410"/>
    </row>
    <row r="1130" ht="12.75">
      <c r="F1130" s="410"/>
    </row>
    <row r="1131" ht="12.75">
      <c r="F1131" s="410"/>
    </row>
    <row r="1132" ht="12.75">
      <c r="F1132" s="410"/>
    </row>
    <row r="1133" ht="12.75">
      <c r="F1133" s="410"/>
    </row>
    <row r="1134" ht="12.75">
      <c r="F1134" s="410"/>
    </row>
    <row r="1135" ht="12.75">
      <c r="F1135" s="410"/>
    </row>
    <row r="1136" ht="12.75">
      <c r="F1136" s="410"/>
    </row>
    <row r="1137" ht="12.75">
      <c r="F1137" s="410"/>
    </row>
    <row r="1138" ht="12.75">
      <c r="F1138" s="410"/>
    </row>
    <row r="1139" ht="12.75">
      <c r="F1139" s="410"/>
    </row>
    <row r="1140" ht="12.75">
      <c r="F1140" s="410"/>
    </row>
    <row r="1141" ht="12.75">
      <c r="F1141" s="410"/>
    </row>
    <row r="1142" ht="12.75">
      <c r="F1142" s="410"/>
    </row>
    <row r="1143" ht="12.75">
      <c r="F1143" s="410"/>
    </row>
    <row r="1144" ht="12.75">
      <c r="F1144" s="410"/>
    </row>
    <row r="1145" ht="12.75">
      <c r="F1145" s="410"/>
    </row>
    <row r="1146" ht="12.75">
      <c r="F1146" s="410"/>
    </row>
    <row r="1147" ht="12.75">
      <c r="F1147" s="410"/>
    </row>
    <row r="1148" ht="12.75">
      <c r="F1148" s="410"/>
    </row>
    <row r="1149" ht="12.75">
      <c r="F1149" s="410"/>
    </row>
    <row r="1150" ht="12.75">
      <c r="F1150" s="410"/>
    </row>
    <row r="1151" ht="12.75">
      <c r="F1151" s="410"/>
    </row>
    <row r="1152" ht="12.75">
      <c r="F1152" s="410"/>
    </row>
    <row r="1153" ht="12.75">
      <c r="F1153" s="410"/>
    </row>
    <row r="1154" ht="12.75">
      <c r="F1154" s="410"/>
    </row>
    <row r="1155" ht="12.75">
      <c r="F1155" s="410"/>
    </row>
    <row r="1156" ht="12.75">
      <c r="F1156" s="410"/>
    </row>
    <row r="1157" ht="12.75">
      <c r="F1157" s="410"/>
    </row>
    <row r="1158" ht="12.75">
      <c r="F1158" s="410"/>
    </row>
    <row r="1159" ht="12.75">
      <c r="F1159" s="410"/>
    </row>
    <row r="1160" ht="12.75">
      <c r="F1160" s="410"/>
    </row>
    <row r="1161" ht="12.75">
      <c r="F1161" s="410"/>
    </row>
    <row r="1162" ht="12.75">
      <c r="F1162" s="410"/>
    </row>
    <row r="1163" ht="12.75">
      <c r="F1163" s="410"/>
    </row>
    <row r="1164" ht="12.75">
      <c r="F1164" s="410"/>
    </row>
    <row r="1165" ht="12.75">
      <c r="F1165" s="410"/>
    </row>
    <row r="1166" ht="12.75">
      <c r="F1166" s="410"/>
    </row>
    <row r="1167" ht="12.75">
      <c r="F1167" s="410"/>
    </row>
    <row r="1168" ht="12.75">
      <c r="F1168" s="410"/>
    </row>
    <row r="1169" ht="12.75">
      <c r="F1169" s="410"/>
    </row>
    <row r="1170" ht="12.75">
      <c r="F1170" s="410"/>
    </row>
    <row r="1171" ht="12.75">
      <c r="F1171" s="410"/>
    </row>
    <row r="1172" ht="12.75">
      <c r="F1172" s="410"/>
    </row>
    <row r="1173" ht="12.75">
      <c r="F1173" s="410"/>
    </row>
    <row r="1174" ht="12.75">
      <c r="F1174" s="410"/>
    </row>
    <row r="1175" ht="12.75">
      <c r="F1175" s="410"/>
    </row>
    <row r="1176" ht="12.75">
      <c r="F1176" s="410"/>
    </row>
    <row r="1177" ht="12.75">
      <c r="F1177" s="410"/>
    </row>
    <row r="1178" ht="12.75">
      <c r="F1178" s="410"/>
    </row>
    <row r="1179" ht="12.75">
      <c r="F1179" s="410"/>
    </row>
    <row r="1180" ht="12.75">
      <c r="F1180" s="410"/>
    </row>
    <row r="1181" ht="12.75">
      <c r="F1181" s="410"/>
    </row>
    <row r="1182" ht="12.75">
      <c r="F1182" s="410"/>
    </row>
    <row r="1183" ht="12.75">
      <c r="F1183" s="410"/>
    </row>
    <row r="1184" ht="12.75">
      <c r="F1184" s="410"/>
    </row>
    <row r="1185" ht="12.75">
      <c r="F1185" s="410"/>
    </row>
    <row r="1186" ht="12.75">
      <c r="F1186" s="410"/>
    </row>
    <row r="1187" ht="12.75">
      <c r="F1187" s="410"/>
    </row>
    <row r="1188" ht="12.75">
      <c r="F1188" s="410"/>
    </row>
    <row r="1189" ht="12.75">
      <c r="F1189" s="410"/>
    </row>
    <row r="1190" ht="12.75">
      <c r="F1190" s="410"/>
    </row>
    <row r="1191" ht="12.75">
      <c r="F1191" s="410"/>
    </row>
    <row r="1192" ht="12.75">
      <c r="F1192" s="410"/>
    </row>
    <row r="1193" ht="12.75">
      <c r="F1193" s="410"/>
    </row>
    <row r="1194" ht="12.75">
      <c r="F1194" s="410"/>
    </row>
    <row r="1195" ht="12.75">
      <c r="F1195" s="410"/>
    </row>
    <row r="1196" ht="12.75">
      <c r="F1196" s="410"/>
    </row>
    <row r="1197" ht="12.75">
      <c r="F1197" s="410"/>
    </row>
    <row r="1198" ht="12.75">
      <c r="F1198" s="410"/>
    </row>
    <row r="1199" ht="12.75">
      <c r="F1199" s="410"/>
    </row>
    <row r="1200" ht="12.75">
      <c r="F1200" s="410"/>
    </row>
    <row r="1201" ht="12.75">
      <c r="F1201" s="410"/>
    </row>
    <row r="1202" ht="12.75">
      <c r="F1202" s="410"/>
    </row>
    <row r="1203" ht="12.75">
      <c r="F1203" s="410"/>
    </row>
    <row r="1204" ht="12.75">
      <c r="F1204" s="410"/>
    </row>
    <row r="1205" ht="12.75">
      <c r="F1205" s="410"/>
    </row>
    <row r="1206" ht="12.75">
      <c r="F1206" s="410"/>
    </row>
    <row r="1207" ht="12.75">
      <c r="F1207" s="410"/>
    </row>
    <row r="1208" ht="12.75">
      <c r="F1208" s="410"/>
    </row>
    <row r="1209" ht="12.75">
      <c r="F1209" s="410"/>
    </row>
    <row r="1210" ht="12.75">
      <c r="F1210" s="410"/>
    </row>
    <row r="1211" ht="12.75">
      <c r="F1211" s="410"/>
    </row>
    <row r="1212" ht="12.75">
      <c r="F1212" s="410"/>
    </row>
    <row r="1213" ht="12.75">
      <c r="F1213" s="410"/>
    </row>
    <row r="1214" ht="12.75">
      <c r="F1214" s="410"/>
    </row>
    <row r="1215" ht="12.75">
      <c r="F1215" s="410"/>
    </row>
    <row r="1216" ht="12.75">
      <c r="F1216" s="410"/>
    </row>
    <row r="1217" ht="12.75">
      <c r="F1217" s="410"/>
    </row>
    <row r="1218" ht="12.75">
      <c r="F1218" s="410"/>
    </row>
    <row r="1219" ht="12.75">
      <c r="F1219" s="410"/>
    </row>
    <row r="1220" ht="12.75">
      <c r="F1220" s="410"/>
    </row>
    <row r="1221" ht="12.75">
      <c r="F1221" s="410"/>
    </row>
    <row r="1222" ht="12.75">
      <c r="F1222" s="410"/>
    </row>
    <row r="1223" ht="12.75">
      <c r="F1223" s="410"/>
    </row>
    <row r="1224" ht="12.75">
      <c r="F1224" s="410"/>
    </row>
    <row r="1225" ht="12.75">
      <c r="F1225" s="410"/>
    </row>
    <row r="1226" ht="12.75">
      <c r="F1226" s="410"/>
    </row>
    <row r="1227" ht="12.75">
      <c r="F1227" s="410"/>
    </row>
    <row r="1228" ht="12.75">
      <c r="F1228" s="410"/>
    </row>
    <row r="1229" ht="12.75">
      <c r="F1229" s="410"/>
    </row>
    <row r="1230" ht="12.75">
      <c r="F1230" s="410"/>
    </row>
    <row r="1231" ht="12.75">
      <c r="F1231" s="410"/>
    </row>
    <row r="1232" ht="12.75">
      <c r="F1232" s="410"/>
    </row>
    <row r="1233" ht="12.75">
      <c r="F1233" s="410"/>
    </row>
    <row r="1234" ht="12.75">
      <c r="F1234" s="410"/>
    </row>
    <row r="1235" ht="12.75">
      <c r="F1235" s="410"/>
    </row>
    <row r="1236" ht="12.75">
      <c r="F1236" s="410"/>
    </row>
    <row r="1237" ht="12.75">
      <c r="F1237" s="410"/>
    </row>
    <row r="1238" ht="12.75">
      <c r="F1238" s="410"/>
    </row>
    <row r="1239" ht="12.75">
      <c r="F1239" s="410"/>
    </row>
    <row r="1240" ht="12.75">
      <c r="F1240" s="410"/>
    </row>
    <row r="1241" ht="12.75">
      <c r="F1241" s="410"/>
    </row>
    <row r="1242" ht="12.75">
      <c r="F1242" s="410"/>
    </row>
    <row r="1243" ht="12.75">
      <c r="F1243" s="410"/>
    </row>
    <row r="1244" ht="12.75">
      <c r="F1244" s="410"/>
    </row>
    <row r="1245" ht="12.75">
      <c r="F1245" s="410"/>
    </row>
    <row r="1246" ht="12.75">
      <c r="F1246" s="410"/>
    </row>
    <row r="1247" ht="12.75">
      <c r="F1247" s="410"/>
    </row>
    <row r="1248" ht="12.75">
      <c r="F1248" s="410"/>
    </row>
    <row r="1249" ht="12.75">
      <c r="F1249" s="410"/>
    </row>
    <row r="1250" ht="12.75">
      <c r="F1250" s="410"/>
    </row>
    <row r="1251" ht="12.75">
      <c r="F1251" s="410"/>
    </row>
    <row r="1252" ht="12.75">
      <c r="F1252" s="410"/>
    </row>
    <row r="1253" ht="12.75">
      <c r="F1253" s="410"/>
    </row>
    <row r="1254" ht="12.75">
      <c r="F1254" s="410"/>
    </row>
    <row r="1255" ht="12.75">
      <c r="F1255" s="410"/>
    </row>
    <row r="1256" ht="12.75">
      <c r="F1256" s="410"/>
    </row>
    <row r="1257" ht="12.75">
      <c r="F1257" s="410"/>
    </row>
    <row r="1258" ht="12.75">
      <c r="F1258" s="410"/>
    </row>
    <row r="1259" ht="12.75">
      <c r="F1259" s="410"/>
    </row>
    <row r="1260" ht="12.75">
      <c r="F1260" s="410"/>
    </row>
    <row r="1261" ht="12.75">
      <c r="F1261" s="410"/>
    </row>
    <row r="1262" ht="12.75">
      <c r="F1262" s="410"/>
    </row>
    <row r="1263" ht="12.75">
      <c r="F1263" s="410"/>
    </row>
    <row r="1264" ht="12.75">
      <c r="F1264" s="410"/>
    </row>
    <row r="1265" ht="12.75">
      <c r="F1265" s="410"/>
    </row>
    <row r="1266" ht="12.75">
      <c r="F1266" s="410"/>
    </row>
    <row r="1267" ht="12.75">
      <c r="F1267" s="410"/>
    </row>
    <row r="1268" ht="12.75">
      <c r="F1268" s="410"/>
    </row>
    <row r="1269" ht="12.75">
      <c r="F1269" s="410"/>
    </row>
    <row r="1270" ht="12.75">
      <c r="F1270" s="410"/>
    </row>
    <row r="1271" ht="12.75">
      <c r="F1271" s="410"/>
    </row>
    <row r="1272" ht="12.75">
      <c r="F1272" s="410"/>
    </row>
    <row r="1273" ht="12.75">
      <c r="F1273" s="410"/>
    </row>
    <row r="1274" ht="12.75">
      <c r="F1274" s="410"/>
    </row>
    <row r="1275" ht="12.75">
      <c r="F1275" s="410"/>
    </row>
    <row r="1276" ht="12.75">
      <c r="F1276" s="410"/>
    </row>
    <row r="1277" ht="12.75">
      <c r="F1277" s="410"/>
    </row>
    <row r="1278" ht="12.75">
      <c r="F1278" s="410"/>
    </row>
    <row r="1279" ht="12.75">
      <c r="F1279" s="410"/>
    </row>
    <row r="1280" ht="12.75">
      <c r="F1280" s="410"/>
    </row>
    <row r="1281" ht="12.75">
      <c r="F1281" s="410"/>
    </row>
    <row r="1282" ht="12.75">
      <c r="F1282" s="410"/>
    </row>
    <row r="1283" ht="12.75">
      <c r="F1283" s="410"/>
    </row>
    <row r="1284" ht="12.75">
      <c r="F1284" s="410"/>
    </row>
    <row r="1285" ht="12.75">
      <c r="F1285" s="410"/>
    </row>
    <row r="1286" ht="12.75">
      <c r="F1286" s="410"/>
    </row>
    <row r="1287" ht="12.75">
      <c r="F1287" s="410"/>
    </row>
    <row r="1288" ht="12.75">
      <c r="F1288" s="410"/>
    </row>
    <row r="1289" ht="12.75">
      <c r="F1289" s="410"/>
    </row>
    <row r="1290" ht="12.75">
      <c r="F1290" s="410"/>
    </row>
    <row r="1291" ht="12.75">
      <c r="F1291" s="410"/>
    </row>
    <row r="1292" ht="12.75">
      <c r="F1292" s="410"/>
    </row>
    <row r="1293" ht="12.75">
      <c r="F1293" s="410"/>
    </row>
    <row r="1294" ht="12.75">
      <c r="F1294" s="410"/>
    </row>
    <row r="1295" ht="12.75">
      <c r="F1295" s="410"/>
    </row>
    <row r="1296" ht="12.75">
      <c r="F1296" s="410"/>
    </row>
    <row r="1297" ht="12.75">
      <c r="F1297" s="410"/>
    </row>
    <row r="1298" ht="12.75">
      <c r="F1298" s="410"/>
    </row>
    <row r="1299" ht="12.75">
      <c r="F1299" s="410"/>
    </row>
    <row r="1300" ht="12.75">
      <c r="F1300" s="410"/>
    </row>
    <row r="1301" ht="12.75">
      <c r="F1301" s="410"/>
    </row>
    <row r="1302" ht="12.75">
      <c r="F1302" s="410"/>
    </row>
    <row r="1303" ht="12.75">
      <c r="F1303" s="410"/>
    </row>
    <row r="1304" ht="12.75">
      <c r="F1304" s="410"/>
    </row>
    <row r="1305" ht="12.75">
      <c r="F1305" s="410"/>
    </row>
    <row r="1306" ht="12.75">
      <c r="F1306" s="410"/>
    </row>
    <row r="1307" ht="12.75">
      <c r="F1307" s="410"/>
    </row>
    <row r="1308" ht="12.75">
      <c r="F1308" s="410"/>
    </row>
    <row r="1309" ht="12.75">
      <c r="F1309" s="410"/>
    </row>
    <row r="1310" ht="12.75">
      <c r="F1310" s="410"/>
    </row>
    <row r="1311" ht="12.75">
      <c r="F1311" s="410"/>
    </row>
    <row r="1312" ht="12.75">
      <c r="F1312" s="410"/>
    </row>
    <row r="1313" ht="12.75">
      <c r="F1313" s="410"/>
    </row>
    <row r="1314" ht="12.75">
      <c r="F1314" s="410"/>
    </row>
    <row r="1315" ht="12.75">
      <c r="F1315" s="410"/>
    </row>
    <row r="1316" ht="12.75">
      <c r="F1316" s="410"/>
    </row>
    <row r="1317" ht="12.75">
      <c r="F1317" s="410"/>
    </row>
    <row r="1318" ht="12.75">
      <c r="F1318" s="410"/>
    </row>
    <row r="1319" ht="12.75">
      <c r="F1319" s="410"/>
    </row>
    <row r="1320" ht="12.75">
      <c r="F1320" s="410"/>
    </row>
    <row r="1321" ht="12.75">
      <c r="F1321" s="410"/>
    </row>
    <row r="1322" ht="12.75">
      <c r="F1322" s="410"/>
    </row>
    <row r="1323" ht="12.75">
      <c r="F1323" s="410"/>
    </row>
    <row r="1324" ht="12.75">
      <c r="F1324" s="410"/>
    </row>
    <row r="1325" ht="12.75">
      <c r="F1325" s="410"/>
    </row>
    <row r="1326" ht="12.75">
      <c r="F1326" s="410"/>
    </row>
    <row r="1327" ht="12.75">
      <c r="F1327" s="410"/>
    </row>
    <row r="1328" ht="12.75">
      <c r="F1328" s="410"/>
    </row>
    <row r="1329" ht="12.75">
      <c r="F1329" s="410"/>
    </row>
    <row r="1330" ht="12.75">
      <c r="F1330" s="410"/>
    </row>
    <row r="1331" ht="12.75">
      <c r="F1331" s="410"/>
    </row>
    <row r="1332" ht="12.75">
      <c r="F1332" s="410"/>
    </row>
    <row r="1333" ht="12.75">
      <c r="F1333" s="410"/>
    </row>
    <row r="1334" ht="12.75">
      <c r="F1334" s="410"/>
    </row>
    <row r="1335" ht="12.75">
      <c r="F1335" s="410"/>
    </row>
    <row r="1336" ht="12.75">
      <c r="F1336" s="410"/>
    </row>
    <row r="1337" ht="12.75">
      <c r="F1337" s="410"/>
    </row>
    <row r="1338" ht="12.75">
      <c r="F1338" s="410"/>
    </row>
    <row r="1339" ht="12.75">
      <c r="F1339" s="410"/>
    </row>
    <row r="1340" ht="12.75">
      <c r="F1340" s="410"/>
    </row>
    <row r="1341" ht="12.75">
      <c r="F1341" s="410"/>
    </row>
    <row r="1342" ht="12.75">
      <c r="F1342" s="410"/>
    </row>
    <row r="1343" ht="12.75">
      <c r="F1343" s="410"/>
    </row>
    <row r="1344" ht="12.75">
      <c r="F1344" s="410"/>
    </row>
    <row r="1345" ht="12.75">
      <c r="F1345" s="410"/>
    </row>
    <row r="1346" ht="12.75">
      <c r="F1346" s="410"/>
    </row>
    <row r="1347" ht="12.75">
      <c r="F1347" s="410"/>
    </row>
    <row r="1348" ht="12.75">
      <c r="F1348" s="410"/>
    </row>
    <row r="1349" ht="12.75">
      <c r="F1349" s="410"/>
    </row>
    <row r="1350" ht="12.75">
      <c r="F1350" s="410"/>
    </row>
    <row r="1351" ht="12.75">
      <c r="F1351" s="410"/>
    </row>
    <row r="1352" ht="12.75">
      <c r="F1352" s="410"/>
    </row>
    <row r="1353" ht="12.75">
      <c r="F1353" s="410"/>
    </row>
    <row r="1354" ht="12.75">
      <c r="F1354" s="410"/>
    </row>
    <row r="1355" ht="12.75">
      <c r="F1355" s="410"/>
    </row>
    <row r="1356" ht="12.75">
      <c r="F1356" s="410"/>
    </row>
    <row r="1357" ht="12.75">
      <c r="F1357" s="410"/>
    </row>
    <row r="1358" ht="12.75">
      <c r="F1358" s="410"/>
    </row>
    <row r="1359" ht="12.75">
      <c r="F1359" s="410"/>
    </row>
    <row r="1360" ht="12.75">
      <c r="F1360" s="410"/>
    </row>
    <row r="1361" ht="12.75">
      <c r="F1361" s="410"/>
    </row>
    <row r="1362" ht="12.75">
      <c r="F1362" s="410"/>
    </row>
    <row r="1363" ht="12.75">
      <c r="F1363" s="410"/>
    </row>
    <row r="1364" ht="12.75">
      <c r="F1364" s="410"/>
    </row>
    <row r="1365" ht="12.75">
      <c r="F1365" s="410"/>
    </row>
    <row r="1366" ht="12.75">
      <c r="F1366" s="410"/>
    </row>
    <row r="1367" ht="12.75">
      <c r="F1367" s="410"/>
    </row>
    <row r="1368" ht="12.75">
      <c r="F1368" s="410"/>
    </row>
    <row r="1369" ht="12.75">
      <c r="F1369" s="410"/>
    </row>
    <row r="1370" ht="12.75">
      <c r="F1370" s="410"/>
    </row>
    <row r="1371" ht="12.75">
      <c r="F1371" s="410"/>
    </row>
    <row r="1372" ht="12.75">
      <c r="F1372" s="410"/>
    </row>
    <row r="1373" ht="12.75">
      <c r="F1373" s="410"/>
    </row>
    <row r="1374" ht="12.75">
      <c r="F1374" s="410"/>
    </row>
    <row r="1375" ht="12.75">
      <c r="F1375" s="410"/>
    </row>
    <row r="1376" ht="12.75">
      <c r="F1376" s="410"/>
    </row>
    <row r="1377" ht="12.75">
      <c r="F1377" s="410"/>
    </row>
    <row r="1378" ht="12.75">
      <c r="F1378" s="410"/>
    </row>
    <row r="1379" ht="12.75">
      <c r="F1379" s="410"/>
    </row>
    <row r="1380" ht="12.75">
      <c r="F1380" s="410"/>
    </row>
    <row r="1381" ht="12.75">
      <c r="F1381" s="410"/>
    </row>
    <row r="1382" ht="12.75">
      <c r="F1382" s="410"/>
    </row>
    <row r="1383" ht="12.75">
      <c r="F1383" s="410"/>
    </row>
    <row r="1384" ht="12.75">
      <c r="F1384" s="410"/>
    </row>
    <row r="1385" ht="12.75">
      <c r="F1385" s="410"/>
    </row>
    <row r="1386" ht="12.75">
      <c r="F1386" s="410"/>
    </row>
    <row r="1387" ht="12.75">
      <c r="F1387" s="410"/>
    </row>
    <row r="1388" ht="12.75">
      <c r="F1388" s="410"/>
    </row>
    <row r="1389" ht="12.75">
      <c r="F1389" s="410"/>
    </row>
    <row r="1390" ht="12.75">
      <c r="F1390" s="410"/>
    </row>
    <row r="1391" ht="12.75">
      <c r="F1391" s="410"/>
    </row>
    <row r="1392" ht="12.75">
      <c r="F1392" s="410"/>
    </row>
    <row r="1393" ht="12.75">
      <c r="F1393" s="410"/>
    </row>
    <row r="1394" ht="12.75">
      <c r="F1394" s="410"/>
    </row>
    <row r="1395" ht="12.75">
      <c r="F1395" s="410"/>
    </row>
    <row r="1396" ht="12.75">
      <c r="F1396" s="410"/>
    </row>
    <row r="1397" ht="12.75">
      <c r="F1397" s="410"/>
    </row>
    <row r="1398" ht="12.75">
      <c r="F1398" s="410"/>
    </row>
    <row r="1399" ht="12.75">
      <c r="F1399" s="410"/>
    </row>
    <row r="1400" ht="12.75">
      <c r="F1400" s="410"/>
    </row>
    <row r="1401" ht="12.75">
      <c r="F1401" s="410"/>
    </row>
    <row r="1402" ht="12.75">
      <c r="F1402" s="410"/>
    </row>
    <row r="1403" ht="12.75">
      <c r="F1403" s="410"/>
    </row>
    <row r="1404" ht="12.75">
      <c r="F1404" s="410"/>
    </row>
    <row r="1405" ht="12.75">
      <c r="F1405" s="410"/>
    </row>
    <row r="1406" ht="12.75">
      <c r="F1406" s="410"/>
    </row>
    <row r="1407" ht="12.75">
      <c r="F1407" s="410"/>
    </row>
    <row r="1408" ht="12.75">
      <c r="F1408" s="410"/>
    </row>
    <row r="1409" ht="12.75">
      <c r="F1409" s="410"/>
    </row>
    <row r="1410" ht="12.75">
      <c r="F1410" s="410"/>
    </row>
    <row r="1411" ht="12.75">
      <c r="F1411" s="410"/>
    </row>
    <row r="1412" ht="12.75">
      <c r="F1412" s="410"/>
    </row>
    <row r="1413" ht="12.75">
      <c r="F1413" s="410"/>
    </row>
    <row r="1414" ht="12.75">
      <c r="F1414" s="410"/>
    </row>
    <row r="1415" ht="12.75">
      <c r="F1415" s="410"/>
    </row>
    <row r="1416" ht="12.75">
      <c r="F1416" s="410"/>
    </row>
    <row r="1417" ht="12.75">
      <c r="F1417" s="410"/>
    </row>
    <row r="1418" ht="12.75">
      <c r="F1418" s="410"/>
    </row>
    <row r="1419" ht="12.75">
      <c r="F1419" s="410"/>
    </row>
    <row r="1420" ht="12.75">
      <c r="F1420" s="410"/>
    </row>
    <row r="1421" ht="12.75">
      <c r="F1421" s="410"/>
    </row>
    <row r="1422" ht="12.75">
      <c r="F1422" s="410"/>
    </row>
    <row r="1423" ht="12.75">
      <c r="F1423" s="410"/>
    </row>
    <row r="1424" ht="12.75">
      <c r="F1424" s="410"/>
    </row>
    <row r="1425" ht="12.75">
      <c r="F1425" s="410"/>
    </row>
    <row r="1426" ht="12.75">
      <c r="F1426" s="410"/>
    </row>
    <row r="1427" ht="12.75">
      <c r="F1427" s="410"/>
    </row>
    <row r="1428" ht="12.75">
      <c r="F1428" s="410"/>
    </row>
    <row r="1429" ht="12.75">
      <c r="F1429" s="410"/>
    </row>
    <row r="1430" ht="12.75">
      <c r="F1430" s="410"/>
    </row>
    <row r="1431" ht="12.75">
      <c r="F1431" s="410"/>
    </row>
    <row r="1432" ht="12.75">
      <c r="F1432" s="410"/>
    </row>
    <row r="1433" ht="12.75">
      <c r="F1433" s="410"/>
    </row>
    <row r="1434" ht="12.75">
      <c r="F1434" s="410"/>
    </row>
    <row r="1435" ht="12.75">
      <c r="F1435" s="410"/>
    </row>
    <row r="1436" ht="12.75">
      <c r="F1436" s="410"/>
    </row>
    <row r="1437" ht="12.75">
      <c r="F1437" s="410"/>
    </row>
    <row r="1438" ht="12.75">
      <c r="F1438" s="410"/>
    </row>
    <row r="1439" ht="12.75">
      <c r="F1439" s="410"/>
    </row>
    <row r="1440" ht="12.75">
      <c r="F1440" s="410"/>
    </row>
    <row r="1441" ht="12.75">
      <c r="F1441" s="410"/>
    </row>
    <row r="1442" ht="12.75">
      <c r="F1442" s="410"/>
    </row>
    <row r="1443" ht="12.75">
      <c r="F1443" s="410"/>
    </row>
    <row r="1444" ht="12.75">
      <c r="F1444" s="410"/>
    </row>
    <row r="1445" ht="12.75">
      <c r="F1445" s="410"/>
    </row>
    <row r="1446" ht="12.75">
      <c r="F1446" s="410"/>
    </row>
    <row r="1447" ht="12.75">
      <c r="F1447" s="410"/>
    </row>
    <row r="1448" ht="12.75">
      <c r="F1448" s="410"/>
    </row>
    <row r="1449" ht="12.75">
      <c r="F1449" s="410"/>
    </row>
    <row r="1450" ht="12.75">
      <c r="F1450" s="410"/>
    </row>
    <row r="1451" ht="12.75">
      <c r="F1451" s="410"/>
    </row>
    <row r="1452" ht="12.75">
      <c r="F1452" s="410"/>
    </row>
    <row r="1453" ht="12.75">
      <c r="F1453" s="410"/>
    </row>
    <row r="1454" ht="12.75">
      <c r="F1454" s="410"/>
    </row>
    <row r="1455" ht="12.75">
      <c r="F1455" s="410"/>
    </row>
    <row r="1456" ht="12.75">
      <c r="F1456" s="410"/>
    </row>
    <row r="1457" ht="12.75">
      <c r="F1457" s="410"/>
    </row>
    <row r="1458" ht="12.75">
      <c r="F1458" s="410"/>
    </row>
    <row r="1459" ht="12.75">
      <c r="F1459" s="410"/>
    </row>
    <row r="1460" ht="12.75">
      <c r="F1460" s="410"/>
    </row>
    <row r="1461" ht="12.75">
      <c r="F1461" s="410"/>
    </row>
    <row r="1462" ht="12.75">
      <c r="F1462" s="410"/>
    </row>
    <row r="1463" ht="12.75">
      <c r="F1463" s="410"/>
    </row>
    <row r="1464" ht="12.75">
      <c r="F1464" s="410"/>
    </row>
    <row r="1465" ht="12.75">
      <c r="F1465" s="410"/>
    </row>
    <row r="1466" ht="12.75">
      <c r="F1466" s="410"/>
    </row>
    <row r="1467" ht="12.75">
      <c r="F1467" s="410"/>
    </row>
    <row r="1468" ht="12.75">
      <c r="F1468" s="410"/>
    </row>
    <row r="1469" ht="12.75">
      <c r="F1469" s="410"/>
    </row>
    <row r="1470" ht="12.75">
      <c r="F1470" s="410"/>
    </row>
    <row r="1471" ht="12.75">
      <c r="F1471" s="410"/>
    </row>
    <row r="1472" ht="12.75">
      <c r="F1472" s="410"/>
    </row>
    <row r="1473" ht="12.75">
      <c r="F1473" s="410"/>
    </row>
    <row r="1474" ht="12.75">
      <c r="F1474" s="410"/>
    </row>
    <row r="1475" ht="12.75">
      <c r="F1475" s="410"/>
    </row>
    <row r="1476" ht="12.75">
      <c r="F1476" s="410"/>
    </row>
    <row r="1477" ht="12.75">
      <c r="F1477" s="410"/>
    </row>
    <row r="1478" ht="12.75">
      <c r="F1478" s="410"/>
    </row>
    <row r="1479" ht="12.75">
      <c r="F1479" s="410"/>
    </row>
    <row r="1480" ht="12.75">
      <c r="F1480" s="410"/>
    </row>
    <row r="1481" ht="12.75">
      <c r="F1481" s="410"/>
    </row>
    <row r="1482" ht="12.75">
      <c r="F1482" s="410"/>
    </row>
    <row r="1483" ht="12.75">
      <c r="F1483" s="410"/>
    </row>
    <row r="1484" ht="12.75">
      <c r="F1484" s="410"/>
    </row>
    <row r="1485" ht="12.75">
      <c r="F1485" s="410"/>
    </row>
    <row r="1486" ht="12.75">
      <c r="F1486" s="410"/>
    </row>
    <row r="1487" ht="12.75">
      <c r="F1487" s="410"/>
    </row>
    <row r="1488" ht="12.75">
      <c r="F1488" s="410"/>
    </row>
    <row r="1489" ht="12.75">
      <c r="F1489" s="410"/>
    </row>
    <row r="1490" ht="12.75">
      <c r="F1490" s="410"/>
    </row>
    <row r="1491" ht="12.75">
      <c r="F1491" s="410"/>
    </row>
    <row r="1492" ht="12.75">
      <c r="F1492" s="410"/>
    </row>
    <row r="1493" ht="12.75">
      <c r="F1493" s="410"/>
    </row>
    <row r="1494" ht="12.75">
      <c r="F1494" s="410"/>
    </row>
    <row r="1495" ht="12.75">
      <c r="F1495" s="410"/>
    </row>
    <row r="1496" ht="12.75">
      <c r="F1496" s="410"/>
    </row>
    <row r="1497" ht="12.75">
      <c r="F1497" s="410"/>
    </row>
    <row r="1498" ht="12.75">
      <c r="F1498" s="410"/>
    </row>
    <row r="1499" ht="12.75">
      <c r="F1499" s="410"/>
    </row>
    <row r="1500" ht="12.75">
      <c r="F1500" s="410"/>
    </row>
    <row r="1501" ht="12.75">
      <c r="F1501" s="410"/>
    </row>
    <row r="1502" ht="12.75">
      <c r="F1502" s="410"/>
    </row>
    <row r="1503" ht="12.75">
      <c r="F1503" s="410"/>
    </row>
    <row r="1504" ht="12.75">
      <c r="F1504" s="410"/>
    </row>
    <row r="1505" ht="12.75">
      <c r="F1505" s="410"/>
    </row>
    <row r="1506" ht="12.75">
      <c r="F1506" s="410"/>
    </row>
    <row r="1507" ht="12.75">
      <c r="F1507" s="410"/>
    </row>
    <row r="1508" ht="12.75">
      <c r="F1508" s="410"/>
    </row>
    <row r="1509" ht="12.75">
      <c r="F1509" s="410"/>
    </row>
    <row r="1510" ht="12.75">
      <c r="F1510" s="410"/>
    </row>
    <row r="1511" ht="12.75">
      <c r="F1511" s="410"/>
    </row>
    <row r="1512" ht="12.75">
      <c r="F1512" s="410"/>
    </row>
    <row r="1513" ht="12.75">
      <c r="F1513" s="410"/>
    </row>
    <row r="1514" ht="12.75">
      <c r="F1514" s="410"/>
    </row>
    <row r="1515" ht="12.75">
      <c r="F1515" s="410"/>
    </row>
    <row r="1516" ht="12.75">
      <c r="F1516" s="410"/>
    </row>
    <row r="1517" ht="12.75">
      <c r="F1517" s="410"/>
    </row>
    <row r="1518" ht="12.75">
      <c r="F1518" s="410"/>
    </row>
    <row r="1519" ht="12.75">
      <c r="F1519" s="410"/>
    </row>
    <row r="1520" ht="12.75">
      <c r="F1520" s="410"/>
    </row>
    <row r="1521" ht="12.75">
      <c r="F1521" s="410"/>
    </row>
    <row r="1522" ht="12.75">
      <c r="F1522" s="410"/>
    </row>
    <row r="1523" ht="12.75">
      <c r="F1523" s="410"/>
    </row>
    <row r="1524" ht="12.75">
      <c r="F1524" s="410"/>
    </row>
    <row r="1525" ht="12.75">
      <c r="F1525" s="410"/>
    </row>
    <row r="1526" ht="12.75">
      <c r="F1526" s="410"/>
    </row>
    <row r="1527" ht="12.75">
      <c r="F1527" s="410"/>
    </row>
    <row r="1528" ht="12.75">
      <c r="F1528" s="410"/>
    </row>
    <row r="1529" ht="12.75">
      <c r="F1529" s="410"/>
    </row>
    <row r="1530" ht="12.75">
      <c r="F1530" s="410"/>
    </row>
    <row r="1531" ht="12.75">
      <c r="F1531" s="410"/>
    </row>
    <row r="1532" ht="12.75">
      <c r="F1532" s="410"/>
    </row>
    <row r="1533" ht="12.75">
      <c r="F1533" s="410"/>
    </row>
    <row r="1534" ht="12.75">
      <c r="F1534" s="410"/>
    </row>
    <row r="1535" ht="12.75">
      <c r="F1535" s="410"/>
    </row>
    <row r="1536" ht="12.75">
      <c r="F1536" s="410"/>
    </row>
    <row r="1537" ht="12.75">
      <c r="F1537" s="410"/>
    </row>
    <row r="1538" ht="12.75">
      <c r="F1538" s="410"/>
    </row>
    <row r="1539" ht="12.75">
      <c r="F1539" s="410"/>
    </row>
    <row r="1540" ht="12.75">
      <c r="F1540" s="410"/>
    </row>
    <row r="1541" ht="12.75">
      <c r="F1541" s="410"/>
    </row>
    <row r="1542" ht="12.75">
      <c r="F1542" s="410"/>
    </row>
    <row r="1543" ht="12.75">
      <c r="F1543" s="410"/>
    </row>
    <row r="1544" ht="12.75">
      <c r="F1544" s="410"/>
    </row>
    <row r="1545" ht="12.75">
      <c r="F1545" s="410"/>
    </row>
    <row r="1546" ht="12.75">
      <c r="F1546" s="410"/>
    </row>
    <row r="1547" ht="12.75">
      <c r="F1547" s="410"/>
    </row>
    <row r="1548" ht="12.75">
      <c r="F1548" s="410"/>
    </row>
    <row r="1549" ht="12.75">
      <c r="F1549" s="410"/>
    </row>
    <row r="1550" ht="12.75">
      <c r="F1550" s="410"/>
    </row>
    <row r="1551" ht="12.75">
      <c r="F1551" s="410"/>
    </row>
    <row r="1552" ht="12.75">
      <c r="F1552" s="410"/>
    </row>
    <row r="1553" ht="12.75">
      <c r="F1553" s="410"/>
    </row>
    <row r="1554" ht="12.75">
      <c r="F1554" s="410"/>
    </row>
    <row r="1555" ht="12.75">
      <c r="F1555" s="410"/>
    </row>
    <row r="1556" ht="12.75">
      <c r="F1556" s="410"/>
    </row>
    <row r="1557" ht="12.75">
      <c r="F1557" s="410"/>
    </row>
    <row r="1558" ht="12.75">
      <c r="F1558" s="410"/>
    </row>
    <row r="1559" ht="12.75">
      <c r="F1559" s="410"/>
    </row>
    <row r="1560" ht="12.75">
      <c r="F1560" s="410"/>
    </row>
    <row r="1561" ht="12.75">
      <c r="F1561" s="410"/>
    </row>
    <row r="1562" ht="12.75">
      <c r="F1562" s="410"/>
    </row>
    <row r="1563" ht="12.75">
      <c r="F1563" s="410"/>
    </row>
    <row r="1564" ht="12.75">
      <c r="F1564" s="410"/>
    </row>
    <row r="1565" ht="12.75">
      <c r="F1565" s="410"/>
    </row>
    <row r="1566" ht="12.75">
      <c r="F1566" s="410"/>
    </row>
    <row r="1567" ht="12.75">
      <c r="F1567" s="410"/>
    </row>
    <row r="1568" ht="12.75">
      <c r="F1568" s="410"/>
    </row>
    <row r="1569" ht="12.75">
      <c r="F1569" s="410"/>
    </row>
    <row r="1570" ht="12.75">
      <c r="F1570" s="410"/>
    </row>
    <row r="1571" ht="12.75">
      <c r="F1571" s="410"/>
    </row>
    <row r="1572" ht="12.75">
      <c r="F1572" s="410"/>
    </row>
    <row r="1573" ht="12.75">
      <c r="F1573" s="410"/>
    </row>
    <row r="1574" ht="12.75">
      <c r="F1574" s="410"/>
    </row>
    <row r="1575" ht="12.75">
      <c r="F1575" s="410"/>
    </row>
    <row r="1576" ht="12.75">
      <c r="F1576" s="410"/>
    </row>
    <row r="1577" ht="12.75">
      <c r="F1577" s="410"/>
    </row>
    <row r="1578" ht="12.75">
      <c r="F1578" s="410"/>
    </row>
    <row r="1579" ht="12.75">
      <c r="F1579" s="410"/>
    </row>
    <row r="1580" ht="12.75">
      <c r="F1580" s="410"/>
    </row>
    <row r="1581" ht="12.75">
      <c r="F1581" s="410"/>
    </row>
    <row r="1582" ht="12.75">
      <c r="F1582" s="410"/>
    </row>
    <row r="1583" ht="12.75">
      <c r="F1583" s="410"/>
    </row>
    <row r="1584" ht="12.75">
      <c r="F1584" s="410"/>
    </row>
    <row r="1585" ht="12.75">
      <c r="F1585" s="410"/>
    </row>
    <row r="1586" ht="12.75">
      <c r="F1586" s="410"/>
    </row>
    <row r="1587" ht="12.75">
      <c r="F1587" s="410"/>
    </row>
    <row r="1588" ht="12.75">
      <c r="F1588" s="410"/>
    </row>
    <row r="1589" ht="12.75">
      <c r="F1589" s="410"/>
    </row>
    <row r="1590" ht="12.75">
      <c r="F1590" s="410"/>
    </row>
    <row r="1591" ht="12.75">
      <c r="F1591" s="410"/>
    </row>
    <row r="1592" ht="12.75">
      <c r="F1592" s="410"/>
    </row>
    <row r="1593" ht="12.75">
      <c r="F1593" s="410"/>
    </row>
    <row r="1594" ht="12.75">
      <c r="F1594" s="410"/>
    </row>
    <row r="1595" ht="12.75">
      <c r="F1595" s="410"/>
    </row>
    <row r="1596" ht="12.75">
      <c r="F1596" s="410"/>
    </row>
    <row r="1597" ht="12.75">
      <c r="F1597" s="410"/>
    </row>
    <row r="1598" ht="12.75">
      <c r="F1598" s="410"/>
    </row>
    <row r="1599" ht="12.75">
      <c r="F1599" s="410"/>
    </row>
    <row r="1600" ht="12.75">
      <c r="F1600" s="410"/>
    </row>
    <row r="1601" ht="12.75">
      <c r="F1601" s="410"/>
    </row>
    <row r="1602" ht="12.75">
      <c r="F1602" s="410"/>
    </row>
    <row r="1603" ht="12.75">
      <c r="F1603" s="410"/>
    </row>
    <row r="1604" ht="12.75">
      <c r="F1604" s="410"/>
    </row>
    <row r="1605" ht="12.75">
      <c r="F1605" s="410"/>
    </row>
    <row r="1606" ht="12.75">
      <c r="F1606" s="410"/>
    </row>
    <row r="1607" ht="12.75">
      <c r="F1607" s="410"/>
    </row>
    <row r="1608" ht="12.75">
      <c r="F1608" s="410"/>
    </row>
    <row r="1609" ht="12.75">
      <c r="F1609" s="410"/>
    </row>
    <row r="1610" ht="12.75">
      <c r="F1610" s="410"/>
    </row>
    <row r="1611" ht="12.75">
      <c r="F1611" s="410"/>
    </row>
    <row r="1612" ht="12.75">
      <c r="F1612" s="410"/>
    </row>
    <row r="1613" ht="12.75">
      <c r="F1613" s="410"/>
    </row>
    <row r="1614" ht="12.75">
      <c r="F1614" s="410"/>
    </row>
    <row r="1615" ht="12.75">
      <c r="F1615" s="410"/>
    </row>
    <row r="1616" ht="12.75">
      <c r="F1616" s="410"/>
    </row>
    <row r="1617" ht="12.75">
      <c r="F1617" s="410"/>
    </row>
    <row r="1618" ht="12.75">
      <c r="F1618" s="410"/>
    </row>
    <row r="1619" ht="12.75">
      <c r="F1619" s="410"/>
    </row>
    <row r="1620" ht="12.75">
      <c r="F1620" s="410"/>
    </row>
    <row r="1621" ht="12.75">
      <c r="F1621" s="410"/>
    </row>
    <row r="1622" ht="12.75">
      <c r="F1622" s="410"/>
    </row>
    <row r="1623" ht="12.75">
      <c r="F1623" s="410"/>
    </row>
    <row r="1624" ht="12.75">
      <c r="F1624" s="410"/>
    </row>
    <row r="1625" ht="12.75">
      <c r="F1625" s="410"/>
    </row>
    <row r="1626" ht="12.75">
      <c r="F1626" s="410"/>
    </row>
    <row r="1627" ht="12.75">
      <c r="F1627" s="410"/>
    </row>
    <row r="1628" ht="12.75">
      <c r="F1628" s="410"/>
    </row>
    <row r="1629" ht="12.75">
      <c r="F1629" s="410"/>
    </row>
    <row r="1630" ht="12.75">
      <c r="F1630" s="410"/>
    </row>
    <row r="1631" ht="12.75">
      <c r="F1631" s="410"/>
    </row>
    <row r="1632" ht="12.75">
      <c r="F1632" s="410"/>
    </row>
    <row r="1633" ht="12.75">
      <c r="F1633" s="410"/>
    </row>
    <row r="1634" ht="12.75">
      <c r="F1634" s="410"/>
    </row>
    <row r="1635" ht="12.75">
      <c r="F1635" s="410"/>
    </row>
    <row r="1636" ht="12.75">
      <c r="F1636" s="410"/>
    </row>
    <row r="1637" ht="12.75">
      <c r="F1637" s="410"/>
    </row>
    <row r="1638" ht="12.75">
      <c r="F1638" s="410"/>
    </row>
    <row r="1639" ht="12.75">
      <c r="F1639" s="410"/>
    </row>
    <row r="1640" ht="12.75">
      <c r="F1640" s="410"/>
    </row>
    <row r="1641" ht="12.75">
      <c r="F1641" s="410"/>
    </row>
    <row r="1642" ht="12.75">
      <c r="F1642" s="410"/>
    </row>
    <row r="1643" ht="12.75">
      <c r="F1643" s="410"/>
    </row>
    <row r="1644" ht="12.75">
      <c r="F1644" s="410"/>
    </row>
    <row r="1645" ht="12.75">
      <c r="F1645" s="410"/>
    </row>
    <row r="1646" ht="12.75">
      <c r="F1646" s="410"/>
    </row>
    <row r="1647" ht="12.75">
      <c r="F1647" s="410"/>
    </row>
    <row r="1648" ht="12.75">
      <c r="F1648" s="410"/>
    </row>
    <row r="1649" ht="12.75">
      <c r="F1649" s="410"/>
    </row>
    <row r="1650" ht="12.75">
      <c r="F1650" s="410"/>
    </row>
    <row r="1651" ht="12.75">
      <c r="F1651" s="410"/>
    </row>
    <row r="1652" ht="12.75">
      <c r="F1652" s="410"/>
    </row>
    <row r="1653" ht="12.75">
      <c r="F1653" s="410"/>
    </row>
    <row r="1654" ht="12.75">
      <c r="F1654" s="410"/>
    </row>
    <row r="1655" ht="12.75">
      <c r="F1655" s="410"/>
    </row>
    <row r="1656" ht="12.75">
      <c r="F1656" s="410"/>
    </row>
    <row r="1657" ht="12.75">
      <c r="F1657" s="410"/>
    </row>
    <row r="1658" ht="12.75">
      <c r="F1658" s="410"/>
    </row>
    <row r="1659" ht="12.75">
      <c r="F1659" s="410"/>
    </row>
    <row r="1660" ht="12.75">
      <c r="F1660" s="410"/>
    </row>
    <row r="1661" ht="12.75">
      <c r="F1661" s="410"/>
    </row>
    <row r="1662" ht="12.75">
      <c r="F1662" s="410"/>
    </row>
    <row r="1663" ht="12.75">
      <c r="F1663" s="410"/>
    </row>
    <row r="1664" ht="12.75">
      <c r="F1664" s="410"/>
    </row>
    <row r="1665" ht="12.75">
      <c r="F1665" s="410"/>
    </row>
    <row r="1666" ht="12.75">
      <c r="F1666" s="410"/>
    </row>
    <row r="1667" ht="12.75">
      <c r="F1667" s="410"/>
    </row>
    <row r="1668" ht="12.75">
      <c r="F1668" s="410"/>
    </row>
    <row r="1669" ht="12.75">
      <c r="F1669" s="410"/>
    </row>
    <row r="1670" ht="12.75">
      <c r="F1670" s="410"/>
    </row>
    <row r="1671" ht="12.75">
      <c r="F1671" s="410"/>
    </row>
    <row r="1672" ht="12.75">
      <c r="F1672" s="410"/>
    </row>
    <row r="1673" ht="12.75">
      <c r="F1673" s="410"/>
    </row>
    <row r="1674" ht="12.75">
      <c r="F1674" s="410"/>
    </row>
    <row r="1675" ht="12.75">
      <c r="F1675" s="410"/>
    </row>
    <row r="1676" ht="12.75">
      <c r="F1676" s="410"/>
    </row>
    <row r="1677" ht="12.75">
      <c r="F1677" s="410"/>
    </row>
    <row r="1678" ht="12.75">
      <c r="F1678" s="410"/>
    </row>
    <row r="1679" ht="12.75">
      <c r="F1679" s="410"/>
    </row>
    <row r="1680" ht="12.75">
      <c r="F1680" s="410"/>
    </row>
    <row r="1681" ht="12.75">
      <c r="F1681" s="410"/>
    </row>
    <row r="1682" ht="12.75">
      <c r="F1682" s="410"/>
    </row>
    <row r="1683" ht="12.75">
      <c r="F1683" s="410"/>
    </row>
    <row r="1684" ht="12.75">
      <c r="F1684" s="410"/>
    </row>
    <row r="1685" ht="12.75">
      <c r="F1685" s="410"/>
    </row>
    <row r="1686" ht="12.75">
      <c r="F1686" s="410"/>
    </row>
    <row r="1687" ht="12.75">
      <c r="F1687" s="410"/>
    </row>
    <row r="1688" ht="12.75">
      <c r="F1688" s="410"/>
    </row>
    <row r="1689" ht="12.75">
      <c r="F1689" s="410"/>
    </row>
    <row r="1690" ht="12.75">
      <c r="F1690" s="410"/>
    </row>
    <row r="1691" ht="12.75">
      <c r="F1691" s="410"/>
    </row>
    <row r="1692" ht="12.75">
      <c r="F1692" s="410"/>
    </row>
    <row r="1693" ht="12.75">
      <c r="F1693" s="410"/>
    </row>
    <row r="1694" ht="12.75">
      <c r="F1694" s="410"/>
    </row>
    <row r="1695" ht="12.75">
      <c r="F1695" s="410"/>
    </row>
    <row r="1696" ht="12.75">
      <c r="F1696" s="410"/>
    </row>
    <row r="1697" ht="12.75">
      <c r="F1697" s="410"/>
    </row>
    <row r="1698" ht="12.75">
      <c r="F1698" s="410"/>
    </row>
    <row r="1699" ht="12.75">
      <c r="F1699" s="410"/>
    </row>
    <row r="1700" ht="12.75">
      <c r="F1700" s="410"/>
    </row>
    <row r="1701" ht="12.75">
      <c r="F1701" s="410"/>
    </row>
    <row r="1702" ht="12.75">
      <c r="F1702" s="410"/>
    </row>
    <row r="1703" ht="12.75">
      <c r="F1703" s="410"/>
    </row>
    <row r="1704" ht="12.75">
      <c r="F1704" s="410"/>
    </row>
    <row r="1705" ht="12.75">
      <c r="F1705" s="410"/>
    </row>
    <row r="1706" ht="12.75">
      <c r="F1706" s="410"/>
    </row>
    <row r="1707" ht="12.75">
      <c r="F1707" s="410"/>
    </row>
    <row r="1708" ht="12.75">
      <c r="F1708" s="410"/>
    </row>
    <row r="1709" ht="12.75">
      <c r="F1709" s="410"/>
    </row>
    <row r="1710" ht="12.75">
      <c r="F1710" s="410"/>
    </row>
    <row r="1711" ht="12.75">
      <c r="F1711" s="410"/>
    </row>
    <row r="1712" ht="12.75">
      <c r="F1712" s="410"/>
    </row>
    <row r="1713" ht="12.75">
      <c r="F1713" s="410"/>
    </row>
    <row r="1714" ht="12.75">
      <c r="F1714" s="410"/>
    </row>
    <row r="1715" ht="12.75">
      <c r="F1715" s="410"/>
    </row>
    <row r="1716" ht="12.75">
      <c r="F1716" s="410"/>
    </row>
    <row r="1717" ht="12.75">
      <c r="F1717" s="410"/>
    </row>
    <row r="1718" ht="12.75">
      <c r="F1718" s="410"/>
    </row>
    <row r="1719" ht="12.75">
      <c r="F1719" s="410"/>
    </row>
    <row r="1720" ht="12.75">
      <c r="F1720" s="410"/>
    </row>
    <row r="1721" ht="12.75">
      <c r="F1721" s="410"/>
    </row>
    <row r="1722" ht="12.75">
      <c r="F1722" s="410"/>
    </row>
    <row r="1723" ht="12.75">
      <c r="F1723" s="410"/>
    </row>
    <row r="1724" ht="12.75">
      <c r="F1724" s="410"/>
    </row>
    <row r="1725" ht="12.75">
      <c r="F1725" s="410"/>
    </row>
    <row r="1726" ht="12.75">
      <c r="F1726" s="410"/>
    </row>
    <row r="1727" ht="12.75">
      <c r="F1727" s="410"/>
    </row>
    <row r="1728" ht="12.75">
      <c r="F1728" s="410"/>
    </row>
    <row r="1729" ht="12.75">
      <c r="F1729" s="410"/>
    </row>
    <row r="1730" ht="12.75">
      <c r="F1730" s="410"/>
    </row>
    <row r="1731" ht="12.75">
      <c r="F1731" s="410"/>
    </row>
    <row r="1732" ht="12.75">
      <c r="F1732" s="410"/>
    </row>
    <row r="1733" ht="12.75">
      <c r="F1733" s="410"/>
    </row>
    <row r="1734" ht="12.75">
      <c r="F1734" s="410"/>
    </row>
    <row r="1735" ht="12.75">
      <c r="F1735" s="410"/>
    </row>
    <row r="1736" ht="12.75">
      <c r="F1736" s="410"/>
    </row>
    <row r="1737" ht="12.75">
      <c r="F1737" s="410"/>
    </row>
    <row r="1738" ht="12.75">
      <c r="F1738" s="410"/>
    </row>
    <row r="1739" ht="12.75">
      <c r="F1739" s="410"/>
    </row>
    <row r="1740" ht="12.75">
      <c r="F1740" s="410"/>
    </row>
    <row r="1741" ht="12.75">
      <c r="F1741" s="410"/>
    </row>
    <row r="1742" ht="12.75">
      <c r="F1742" s="410"/>
    </row>
    <row r="1743" ht="12.75">
      <c r="F1743" s="410"/>
    </row>
    <row r="1744" ht="12.75">
      <c r="F1744" s="410"/>
    </row>
    <row r="1745" ht="12.75">
      <c r="F1745" s="410"/>
    </row>
    <row r="1746" ht="12.75">
      <c r="F1746" s="410"/>
    </row>
    <row r="1747" ht="12.75">
      <c r="F1747" s="410"/>
    </row>
    <row r="1748" ht="12.75">
      <c r="F1748" s="410"/>
    </row>
    <row r="1749" ht="12.75">
      <c r="F1749" s="410"/>
    </row>
    <row r="1750" ht="12.75">
      <c r="F1750" s="410"/>
    </row>
    <row r="1751" ht="12.75">
      <c r="F1751" s="410"/>
    </row>
    <row r="1752" ht="12.75">
      <c r="F1752" s="410"/>
    </row>
    <row r="1753" ht="12.75">
      <c r="F1753" s="410"/>
    </row>
    <row r="1754" ht="12.75">
      <c r="F1754" s="410"/>
    </row>
    <row r="1755" ht="12.75">
      <c r="F1755" s="410"/>
    </row>
    <row r="1756" ht="12.75">
      <c r="F1756" s="410"/>
    </row>
    <row r="1757" ht="12.75">
      <c r="F1757" s="410"/>
    </row>
    <row r="1758" ht="12.75">
      <c r="F1758" s="410"/>
    </row>
    <row r="1759" ht="12.75">
      <c r="F1759" s="410"/>
    </row>
    <row r="1760" ht="12.75">
      <c r="F1760" s="410"/>
    </row>
    <row r="1761" ht="12.75">
      <c r="F1761" s="410"/>
    </row>
    <row r="1762" ht="12.75">
      <c r="F1762" s="410"/>
    </row>
    <row r="1763" ht="12.75">
      <c r="F1763" s="410"/>
    </row>
    <row r="1764" ht="12.75">
      <c r="F1764" s="410"/>
    </row>
    <row r="1765" ht="12.75">
      <c r="F1765" s="410"/>
    </row>
    <row r="1766" ht="12.75">
      <c r="F1766" s="410"/>
    </row>
    <row r="1767" ht="12.75">
      <c r="F1767" s="410"/>
    </row>
    <row r="1768" ht="12.75">
      <c r="F1768" s="410"/>
    </row>
    <row r="1769" ht="12.75">
      <c r="F1769" s="410"/>
    </row>
    <row r="1770" ht="12.75">
      <c r="F1770" s="410"/>
    </row>
    <row r="1771" ht="12.75">
      <c r="F1771" s="410"/>
    </row>
    <row r="1772" ht="12.75">
      <c r="F1772" s="410"/>
    </row>
    <row r="1773" ht="12.75">
      <c r="F1773" s="410"/>
    </row>
    <row r="1774" ht="12.75">
      <c r="F1774" s="410"/>
    </row>
    <row r="1775" ht="12.75">
      <c r="F1775" s="410"/>
    </row>
    <row r="1776" ht="12.75">
      <c r="F1776" s="410"/>
    </row>
    <row r="1777" ht="12.75">
      <c r="F1777" s="410"/>
    </row>
    <row r="1778" ht="12.75">
      <c r="F1778" s="410"/>
    </row>
    <row r="1779" ht="12.75">
      <c r="F1779" s="410"/>
    </row>
    <row r="1780" ht="12.75">
      <c r="F1780" s="410"/>
    </row>
    <row r="1781" ht="12.75">
      <c r="F1781" s="410"/>
    </row>
    <row r="1782" ht="12.75">
      <c r="F1782" s="410"/>
    </row>
    <row r="1783" ht="12.75">
      <c r="F1783" s="410"/>
    </row>
    <row r="1784" ht="12.75">
      <c r="F1784" s="410"/>
    </row>
    <row r="1785" ht="12.75">
      <c r="F1785" s="410"/>
    </row>
    <row r="1786" ht="12.75">
      <c r="F1786" s="410"/>
    </row>
    <row r="1787" ht="12.75">
      <c r="F1787" s="410"/>
    </row>
    <row r="1788" ht="12.75">
      <c r="F1788" s="410"/>
    </row>
    <row r="1789" ht="12.75">
      <c r="F1789" s="410"/>
    </row>
    <row r="1790" ht="12.75">
      <c r="F1790" s="410"/>
    </row>
    <row r="1791" ht="12.75">
      <c r="F1791" s="410"/>
    </row>
    <row r="1792" ht="12.75">
      <c r="F1792" s="410"/>
    </row>
    <row r="1793" ht="12.75">
      <c r="F1793" s="410"/>
    </row>
    <row r="1794" ht="12.75">
      <c r="F1794" s="410"/>
    </row>
    <row r="1795" ht="12.75">
      <c r="F1795" s="410"/>
    </row>
    <row r="1796" ht="12.75">
      <c r="F1796" s="410"/>
    </row>
    <row r="1797" ht="12.75">
      <c r="F1797" s="410"/>
    </row>
    <row r="1798" ht="12.75">
      <c r="F1798" s="410"/>
    </row>
    <row r="1799" ht="12.75">
      <c r="F1799" s="410"/>
    </row>
    <row r="1800" ht="12.75">
      <c r="F1800" s="410"/>
    </row>
    <row r="1801" ht="12.75">
      <c r="F1801" s="410"/>
    </row>
    <row r="1802" ht="12.75">
      <c r="F1802" s="410"/>
    </row>
    <row r="1803" ht="12.75">
      <c r="F1803" s="410"/>
    </row>
    <row r="1804" ht="12.75">
      <c r="F1804" s="410"/>
    </row>
    <row r="1805" ht="12.75">
      <c r="F1805" s="410"/>
    </row>
    <row r="1806" ht="12.75">
      <c r="F1806" s="410"/>
    </row>
    <row r="1807" ht="12.75">
      <c r="F1807" s="410"/>
    </row>
    <row r="1808" ht="12.75">
      <c r="F1808" s="410"/>
    </row>
    <row r="1809" ht="12.75">
      <c r="F1809" s="410"/>
    </row>
    <row r="1810" ht="12.75">
      <c r="F1810" s="410"/>
    </row>
    <row r="1811" ht="12.75">
      <c r="F1811" s="410"/>
    </row>
    <row r="1812" ht="12.75">
      <c r="F1812" s="410"/>
    </row>
    <row r="1813" ht="12.75">
      <c r="F1813" s="410"/>
    </row>
    <row r="1814" ht="12.75">
      <c r="F1814" s="410"/>
    </row>
    <row r="1815" ht="12.75">
      <c r="F1815" s="410"/>
    </row>
    <row r="1816" ht="12.75">
      <c r="F1816" s="410"/>
    </row>
    <row r="1817" ht="12.75">
      <c r="F1817" s="410"/>
    </row>
    <row r="1818" ht="12.75">
      <c r="F1818" s="410"/>
    </row>
    <row r="1819" ht="12.75">
      <c r="F1819" s="410"/>
    </row>
    <row r="1820" ht="12.75">
      <c r="F1820" s="410"/>
    </row>
    <row r="1821" ht="12.75">
      <c r="F1821" s="410"/>
    </row>
    <row r="1822" ht="12.75">
      <c r="F1822" s="410"/>
    </row>
    <row r="1823" ht="12.75">
      <c r="F1823" s="410"/>
    </row>
    <row r="1824" ht="12.75">
      <c r="F1824" s="410"/>
    </row>
    <row r="1825" ht="12.75">
      <c r="F1825" s="410"/>
    </row>
    <row r="1826" ht="12.75">
      <c r="F1826" s="410"/>
    </row>
    <row r="1827" ht="12.75">
      <c r="F1827" s="410"/>
    </row>
    <row r="1828" ht="12.75">
      <c r="F1828" s="410"/>
    </row>
    <row r="1829" ht="12.75">
      <c r="F1829" s="410"/>
    </row>
    <row r="1830" ht="12.75">
      <c r="F1830" s="410"/>
    </row>
    <row r="1831" ht="12.75">
      <c r="F1831" s="410"/>
    </row>
    <row r="1832" ht="12.75">
      <c r="F1832" s="410"/>
    </row>
    <row r="1833" ht="12.75">
      <c r="F1833" s="410"/>
    </row>
    <row r="1834" ht="12.75">
      <c r="F1834" s="410"/>
    </row>
    <row r="1835" ht="12.75">
      <c r="F1835" s="410"/>
    </row>
    <row r="1836" ht="12.75">
      <c r="F1836" s="410"/>
    </row>
    <row r="1837" ht="12.75">
      <c r="F1837" s="410"/>
    </row>
    <row r="1838" ht="12.75">
      <c r="F1838" s="410"/>
    </row>
    <row r="1839" ht="12.75">
      <c r="F1839" s="410"/>
    </row>
    <row r="1840" ht="12.75">
      <c r="F1840" s="410"/>
    </row>
    <row r="1841" ht="12.75">
      <c r="F1841" s="410"/>
    </row>
    <row r="1842" ht="12.75">
      <c r="F1842" s="410"/>
    </row>
    <row r="1843" ht="12.75">
      <c r="F1843" s="410"/>
    </row>
    <row r="1844" ht="12.75">
      <c r="F1844" s="410"/>
    </row>
    <row r="1845" ht="12.75">
      <c r="F1845" s="410"/>
    </row>
    <row r="1846" ht="12.75">
      <c r="F1846" s="410"/>
    </row>
    <row r="1847" ht="12.75">
      <c r="F1847" s="410"/>
    </row>
    <row r="1848" ht="12.75">
      <c r="F1848" s="410"/>
    </row>
    <row r="1849" ht="12.75">
      <c r="F1849" s="410"/>
    </row>
    <row r="1850" ht="12.75">
      <c r="F1850" s="410"/>
    </row>
    <row r="1851" ht="12.75">
      <c r="F1851" s="410"/>
    </row>
    <row r="1852" ht="12.75">
      <c r="F1852" s="410"/>
    </row>
    <row r="1853" ht="12.75">
      <c r="F1853" s="410"/>
    </row>
    <row r="1854" ht="12.75">
      <c r="F1854" s="410"/>
    </row>
    <row r="1855" ht="12.75">
      <c r="F1855" s="410"/>
    </row>
    <row r="1856" ht="12.75">
      <c r="F1856" s="410"/>
    </row>
    <row r="1857" ht="12.75">
      <c r="F1857" s="410"/>
    </row>
    <row r="1858" ht="12.75">
      <c r="F1858" s="410"/>
    </row>
    <row r="1859" ht="12.75">
      <c r="F1859" s="410"/>
    </row>
    <row r="1860" ht="12.75">
      <c r="F1860" s="410"/>
    </row>
    <row r="1861" ht="12.75">
      <c r="F1861" s="410"/>
    </row>
    <row r="1862" ht="12.75">
      <c r="F1862" s="410"/>
    </row>
    <row r="1863" ht="12.75">
      <c r="F1863" s="410"/>
    </row>
    <row r="1864" ht="12.75">
      <c r="F1864" s="410"/>
    </row>
    <row r="1865" ht="12.75">
      <c r="F1865" s="410"/>
    </row>
    <row r="1866" ht="12.75">
      <c r="F1866" s="410"/>
    </row>
    <row r="1867" ht="12.75">
      <c r="F1867" s="410"/>
    </row>
    <row r="1868" ht="12.75">
      <c r="F1868" s="410"/>
    </row>
    <row r="1869" ht="12.75">
      <c r="F1869" s="410"/>
    </row>
    <row r="1870" ht="12.75">
      <c r="F1870" s="410"/>
    </row>
    <row r="1871" ht="12.75">
      <c r="F1871" s="410"/>
    </row>
    <row r="1872" ht="12.75">
      <c r="F1872" s="410"/>
    </row>
    <row r="1873" ht="12.75">
      <c r="F1873" s="410"/>
    </row>
    <row r="1874" ht="12.75">
      <c r="F1874" s="410"/>
    </row>
    <row r="1875" ht="12.75">
      <c r="F1875" s="410"/>
    </row>
    <row r="1876" ht="12.75">
      <c r="F1876" s="410"/>
    </row>
    <row r="1877" ht="12.75">
      <c r="F1877" s="410"/>
    </row>
    <row r="1878" ht="12.75">
      <c r="F1878" s="410"/>
    </row>
    <row r="1879" ht="12.75">
      <c r="F1879" s="410"/>
    </row>
    <row r="1880" ht="12.75">
      <c r="F1880" s="410"/>
    </row>
    <row r="1881" ht="12.75">
      <c r="F1881" s="410"/>
    </row>
    <row r="1882" ht="12.75">
      <c r="F1882" s="410"/>
    </row>
    <row r="1883" ht="12.75">
      <c r="F1883" s="410"/>
    </row>
    <row r="1884" ht="12.75">
      <c r="F1884" s="410"/>
    </row>
    <row r="1885" ht="12.75">
      <c r="F1885" s="410"/>
    </row>
    <row r="1886" ht="12.75">
      <c r="F1886" s="410"/>
    </row>
    <row r="1887" ht="12.75">
      <c r="F1887" s="410"/>
    </row>
    <row r="1888" ht="12.75">
      <c r="F1888" s="410"/>
    </row>
    <row r="1889" ht="12.75">
      <c r="F1889" s="410"/>
    </row>
    <row r="1890" ht="12.75">
      <c r="F1890" s="410"/>
    </row>
    <row r="1891" ht="12.75">
      <c r="F1891" s="410"/>
    </row>
    <row r="1892" ht="12.75">
      <c r="F1892" s="410"/>
    </row>
    <row r="1893" ht="12.75">
      <c r="F1893" s="410"/>
    </row>
    <row r="1894" ht="12.75">
      <c r="F1894" s="410"/>
    </row>
    <row r="1895" ht="12.75">
      <c r="F1895" s="410"/>
    </row>
    <row r="1896" ht="12.75">
      <c r="F1896" s="410"/>
    </row>
    <row r="1897" ht="12.75">
      <c r="F1897" s="410"/>
    </row>
    <row r="1898" ht="12.75">
      <c r="F1898" s="410"/>
    </row>
    <row r="1899" ht="12.75">
      <c r="F1899" s="410"/>
    </row>
    <row r="1900" ht="12.75">
      <c r="F1900" s="410"/>
    </row>
    <row r="1901" ht="12.75">
      <c r="F1901" s="410"/>
    </row>
    <row r="1902" ht="12.75">
      <c r="F1902" s="410"/>
    </row>
    <row r="1903" ht="12.75">
      <c r="F1903" s="410"/>
    </row>
    <row r="1904" ht="12.75">
      <c r="F1904" s="410"/>
    </row>
    <row r="1905" ht="12.75">
      <c r="F1905" s="410"/>
    </row>
    <row r="1906" ht="12.75">
      <c r="F1906" s="410"/>
    </row>
    <row r="1907" ht="12.75">
      <c r="F1907" s="410"/>
    </row>
    <row r="1908" ht="12.75">
      <c r="F1908" s="410"/>
    </row>
    <row r="1909" ht="12.75">
      <c r="F1909" s="410"/>
    </row>
    <row r="1910" ht="12.75">
      <c r="F1910" s="410"/>
    </row>
    <row r="1911" ht="12.75">
      <c r="F1911" s="410"/>
    </row>
    <row r="1912" ht="12.75">
      <c r="F1912" s="410"/>
    </row>
    <row r="1913" ht="12.75">
      <c r="F1913" s="410"/>
    </row>
    <row r="1914" ht="12.75">
      <c r="F1914" s="410"/>
    </row>
    <row r="1915" ht="12.75">
      <c r="F1915" s="410"/>
    </row>
    <row r="1916" ht="12.75">
      <c r="F1916" s="410"/>
    </row>
    <row r="1917" ht="12.75">
      <c r="F1917" s="410"/>
    </row>
    <row r="1918" ht="12.75">
      <c r="F1918" s="410"/>
    </row>
    <row r="1919" ht="12.75">
      <c r="F1919" s="410"/>
    </row>
    <row r="1920" ht="12.75">
      <c r="F1920" s="410"/>
    </row>
    <row r="1921" ht="12.75">
      <c r="F1921" s="410"/>
    </row>
    <row r="1922" ht="12.75">
      <c r="F1922" s="410"/>
    </row>
    <row r="1923" ht="12.75">
      <c r="F1923" s="410"/>
    </row>
    <row r="1924" ht="12.75">
      <c r="F1924" s="410"/>
    </row>
    <row r="1925" ht="12.75">
      <c r="F1925" s="410"/>
    </row>
    <row r="1926" ht="12.75">
      <c r="F1926" s="410"/>
    </row>
    <row r="1927" ht="12.75">
      <c r="F1927" s="410"/>
    </row>
    <row r="1928" ht="12.75">
      <c r="F1928" s="410"/>
    </row>
    <row r="1929" ht="12.75">
      <c r="F1929" s="410"/>
    </row>
    <row r="1930" ht="12.75">
      <c r="F1930" s="410"/>
    </row>
    <row r="1931" ht="12.75">
      <c r="F1931" s="410"/>
    </row>
    <row r="1932" ht="12.75">
      <c r="F1932" s="410"/>
    </row>
    <row r="1933" ht="12.75">
      <c r="F1933" s="410"/>
    </row>
    <row r="1934" ht="12.75">
      <c r="F1934" s="410"/>
    </row>
    <row r="1935" ht="12.75">
      <c r="F1935" s="410"/>
    </row>
    <row r="1936" ht="12.75">
      <c r="F1936" s="410"/>
    </row>
    <row r="1937" ht="12.75">
      <c r="F1937" s="410"/>
    </row>
    <row r="1938" ht="12.75">
      <c r="F1938" s="410"/>
    </row>
    <row r="1939" ht="12.75">
      <c r="F1939" s="410"/>
    </row>
    <row r="1940" ht="12.75">
      <c r="F1940" s="410"/>
    </row>
    <row r="1941" ht="12.75">
      <c r="F1941" s="410"/>
    </row>
    <row r="1942" ht="12.75">
      <c r="F1942" s="410"/>
    </row>
    <row r="1943" ht="12.75">
      <c r="F1943" s="410"/>
    </row>
    <row r="1944" ht="12.75">
      <c r="F1944" s="410"/>
    </row>
    <row r="1945" ht="12.75">
      <c r="F1945" s="410"/>
    </row>
    <row r="1946" ht="12.75">
      <c r="F1946" s="410"/>
    </row>
    <row r="1947" ht="12.75">
      <c r="F1947" s="410"/>
    </row>
    <row r="1948" ht="12.75">
      <c r="F1948" s="410"/>
    </row>
    <row r="1949" ht="12.75">
      <c r="F1949" s="410"/>
    </row>
    <row r="1950" ht="12.75">
      <c r="F1950" s="410"/>
    </row>
    <row r="1951" ht="12.75">
      <c r="F1951" s="410"/>
    </row>
    <row r="1952" ht="12.75">
      <c r="F1952" s="410"/>
    </row>
    <row r="1953" ht="12.75">
      <c r="F1953" s="410"/>
    </row>
    <row r="1954" ht="12.75">
      <c r="F1954" s="410"/>
    </row>
    <row r="1955" ht="12.75">
      <c r="F1955" s="410"/>
    </row>
    <row r="1956" ht="12.75">
      <c r="F1956" s="410"/>
    </row>
    <row r="1957" ht="12.75">
      <c r="F1957" s="410"/>
    </row>
    <row r="1958" ht="12.75">
      <c r="F1958" s="410"/>
    </row>
    <row r="1959" ht="12.75">
      <c r="F1959" s="410"/>
    </row>
    <row r="1960" ht="12.75">
      <c r="F1960" s="410"/>
    </row>
    <row r="1961" ht="12.75">
      <c r="F1961" s="410"/>
    </row>
    <row r="1962" ht="12.75">
      <c r="F1962" s="410"/>
    </row>
    <row r="1963" ht="12.75">
      <c r="F1963" s="410"/>
    </row>
    <row r="1964" ht="12.75">
      <c r="F1964" s="410"/>
    </row>
    <row r="1965" ht="12.75">
      <c r="F1965" s="410"/>
    </row>
    <row r="1966" ht="12.75">
      <c r="F1966" s="410"/>
    </row>
    <row r="1967" ht="12.75">
      <c r="F1967" s="410"/>
    </row>
    <row r="1968" ht="12.75">
      <c r="F1968" s="410"/>
    </row>
    <row r="1969" ht="12.75">
      <c r="F1969" s="410"/>
    </row>
    <row r="1970" ht="12.75">
      <c r="F1970" s="410"/>
    </row>
    <row r="1971" ht="12.75">
      <c r="F1971" s="410"/>
    </row>
    <row r="1972" ht="12.75">
      <c r="F1972" s="410"/>
    </row>
    <row r="1973" ht="12.75">
      <c r="F1973" s="410"/>
    </row>
    <row r="1974" ht="12.75">
      <c r="F1974" s="410"/>
    </row>
    <row r="1975" ht="12.75">
      <c r="F1975" s="410"/>
    </row>
    <row r="1976" ht="12.75">
      <c r="F1976" s="410"/>
    </row>
    <row r="1977" ht="12.75">
      <c r="F1977" s="410"/>
    </row>
    <row r="1978" ht="12.75">
      <c r="F1978" s="410"/>
    </row>
    <row r="1979" ht="12.75">
      <c r="F1979" s="410"/>
    </row>
    <row r="1980" ht="12.75">
      <c r="F1980" s="410"/>
    </row>
    <row r="1981" ht="12.75">
      <c r="F1981" s="410"/>
    </row>
    <row r="1982" ht="12.75">
      <c r="F1982" s="410"/>
    </row>
    <row r="1983" ht="12.75">
      <c r="F1983" s="410"/>
    </row>
    <row r="1984" ht="12.75">
      <c r="F1984" s="410"/>
    </row>
    <row r="1985" ht="12.75">
      <c r="F1985" s="410"/>
    </row>
    <row r="1986" ht="12.75">
      <c r="F1986" s="410"/>
    </row>
    <row r="1987" ht="12.75">
      <c r="F1987" s="410"/>
    </row>
    <row r="1988" ht="12.75">
      <c r="F1988" s="410"/>
    </row>
    <row r="1989" ht="12.75">
      <c r="F1989" s="410"/>
    </row>
    <row r="1990" ht="12.75">
      <c r="F1990" s="410"/>
    </row>
    <row r="1991" ht="12.75">
      <c r="F1991" s="410"/>
    </row>
    <row r="1992" ht="12.75">
      <c r="F1992" s="410"/>
    </row>
    <row r="1993" ht="12.75">
      <c r="F1993" s="410"/>
    </row>
    <row r="1994" ht="12.75">
      <c r="F1994" s="410"/>
    </row>
    <row r="1995" ht="12.75">
      <c r="F1995" s="410"/>
    </row>
    <row r="1996" ht="12.75">
      <c r="F1996" s="410"/>
    </row>
    <row r="1997" ht="12.75">
      <c r="F1997" s="410"/>
    </row>
    <row r="1998" ht="12.75">
      <c r="F1998" s="410"/>
    </row>
    <row r="1999" ht="12.75">
      <c r="F1999" s="410"/>
    </row>
    <row r="2000" ht="12.75">
      <c r="F2000" s="410"/>
    </row>
    <row r="2001" ht="12.75">
      <c r="F2001" s="410"/>
    </row>
    <row r="2002" ht="12.75">
      <c r="F2002" s="410"/>
    </row>
    <row r="2003" ht="12.75">
      <c r="F2003" s="410"/>
    </row>
    <row r="2004" ht="12.75">
      <c r="F2004" s="410"/>
    </row>
    <row r="2005" ht="12.75">
      <c r="F2005" s="410"/>
    </row>
    <row r="2006" ht="12.75">
      <c r="F2006" s="410"/>
    </row>
    <row r="2007" ht="12.75">
      <c r="F2007" s="410"/>
    </row>
    <row r="2008" ht="12.75">
      <c r="F2008" s="410"/>
    </row>
    <row r="2009" ht="12.75">
      <c r="F2009" s="410"/>
    </row>
    <row r="2010" ht="12.75">
      <c r="F2010" s="410"/>
    </row>
    <row r="2011" ht="12.75">
      <c r="F2011" s="410"/>
    </row>
    <row r="2012" ht="12.75">
      <c r="F2012" s="410"/>
    </row>
    <row r="2013" ht="12.75">
      <c r="F2013" s="410"/>
    </row>
    <row r="2014" ht="12.75">
      <c r="F2014" s="410"/>
    </row>
    <row r="2015" ht="12.75">
      <c r="F2015" s="410"/>
    </row>
    <row r="2016" ht="12.75">
      <c r="F2016" s="410"/>
    </row>
    <row r="2017" ht="12.75">
      <c r="F2017" s="410"/>
    </row>
    <row r="2018" ht="12.75">
      <c r="F2018" s="410"/>
    </row>
    <row r="2019" ht="12.75">
      <c r="F2019" s="410"/>
    </row>
    <row r="2020" ht="12.75">
      <c r="F2020" s="410"/>
    </row>
    <row r="2021" ht="12.75">
      <c r="F2021" s="410"/>
    </row>
    <row r="2022" ht="12.75">
      <c r="F2022" s="410"/>
    </row>
    <row r="2023" ht="12.75">
      <c r="F2023" s="410"/>
    </row>
    <row r="2024" ht="12.75">
      <c r="F2024" s="410"/>
    </row>
    <row r="2025" ht="12.75">
      <c r="F2025" s="410"/>
    </row>
    <row r="2026" ht="12.75">
      <c r="F2026" s="410"/>
    </row>
    <row r="2027" ht="12.75">
      <c r="F2027" s="410"/>
    </row>
    <row r="2028" ht="12.75">
      <c r="F2028" s="410"/>
    </row>
    <row r="2029" ht="12.75">
      <c r="F2029" s="410"/>
    </row>
    <row r="2030" ht="12.75">
      <c r="F2030" s="410"/>
    </row>
    <row r="2031" ht="12.75">
      <c r="F2031" s="410"/>
    </row>
    <row r="2032" ht="12.75">
      <c r="F2032" s="410"/>
    </row>
    <row r="2033" ht="12.75">
      <c r="F2033" s="410"/>
    </row>
    <row r="2034" ht="12.75">
      <c r="F2034" s="410"/>
    </row>
    <row r="2035" ht="12.75">
      <c r="F2035" s="410"/>
    </row>
    <row r="2036" ht="12.75">
      <c r="F2036" s="410"/>
    </row>
    <row r="2037" ht="12.75">
      <c r="F2037" s="410"/>
    </row>
    <row r="2038" ht="12.75">
      <c r="F2038" s="410"/>
    </row>
    <row r="2039" ht="12.75">
      <c r="F2039" s="410"/>
    </row>
    <row r="2040" ht="12.75">
      <c r="F2040" s="410"/>
    </row>
    <row r="2041" ht="12.75">
      <c r="F2041" s="410"/>
    </row>
    <row r="2042" ht="12.75">
      <c r="F2042" s="410"/>
    </row>
    <row r="2043" ht="12.75">
      <c r="F2043" s="410"/>
    </row>
    <row r="2044" ht="12.75">
      <c r="F2044" s="410"/>
    </row>
    <row r="2045" ht="12.75">
      <c r="F2045" s="410"/>
    </row>
    <row r="2046" ht="12.75">
      <c r="F2046" s="410"/>
    </row>
    <row r="2047" ht="12.75">
      <c r="F2047" s="410"/>
    </row>
    <row r="2048" ht="12.75">
      <c r="F2048" s="410"/>
    </row>
    <row r="2049" ht="12.75">
      <c r="F2049" s="410"/>
    </row>
    <row r="2050" ht="12.75">
      <c r="F2050" s="410"/>
    </row>
    <row r="2051" ht="12.75">
      <c r="F2051" s="410"/>
    </row>
    <row r="2052" ht="12.75">
      <c r="F2052" s="410"/>
    </row>
    <row r="2053" ht="12.75">
      <c r="F2053" s="410"/>
    </row>
    <row r="2054" ht="12.75">
      <c r="F2054" s="410"/>
    </row>
    <row r="2055" ht="12.75">
      <c r="F2055" s="410"/>
    </row>
    <row r="2056" ht="12.75">
      <c r="F2056" s="410"/>
    </row>
    <row r="2057" ht="12.75">
      <c r="F2057" s="410"/>
    </row>
    <row r="2058" ht="12.75">
      <c r="F2058" s="410"/>
    </row>
    <row r="2059" ht="12.75">
      <c r="F2059" s="410"/>
    </row>
    <row r="2060" ht="12.75">
      <c r="F2060" s="410"/>
    </row>
    <row r="2061" ht="12.75">
      <c r="F2061" s="410"/>
    </row>
    <row r="2062" ht="12.75">
      <c r="F2062" s="410"/>
    </row>
    <row r="2063" ht="12.75">
      <c r="F2063" s="410"/>
    </row>
    <row r="2064" ht="12.75">
      <c r="F2064" s="410"/>
    </row>
    <row r="2065" ht="12.75">
      <c r="F2065" s="410"/>
    </row>
    <row r="2066" ht="12.75">
      <c r="F2066" s="410"/>
    </row>
    <row r="2067" ht="12.75">
      <c r="F2067" s="410"/>
    </row>
    <row r="2068" ht="12.75">
      <c r="F2068" s="410"/>
    </row>
    <row r="2069" ht="12.75">
      <c r="F2069" s="410"/>
    </row>
    <row r="2070" ht="12.75">
      <c r="F2070" s="410"/>
    </row>
    <row r="2071" ht="12.75">
      <c r="F2071" s="410"/>
    </row>
    <row r="2072" ht="12.75">
      <c r="F2072" s="410"/>
    </row>
    <row r="2073" ht="12.75">
      <c r="F2073" s="410"/>
    </row>
    <row r="2074" ht="12.75">
      <c r="F2074" s="410"/>
    </row>
    <row r="2075" ht="12.75">
      <c r="F2075" s="410"/>
    </row>
    <row r="2076" ht="12.75">
      <c r="F2076" s="410"/>
    </row>
    <row r="2077" ht="12.75">
      <c r="F2077" s="410"/>
    </row>
    <row r="2078" ht="12.75">
      <c r="F2078" s="410"/>
    </row>
    <row r="2079" ht="12.75">
      <c r="F2079" s="410"/>
    </row>
    <row r="2080" ht="12.75">
      <c r="F2080" s="410"/>
    </row>
    <row r="2081" ht="12.75">
      <c r="F2081" s="410"/>
    </row>
    <row r="2082" ht="12.75">
      <c r="F2082" s="410"/>
    </row>
    <row r="2083" ht="12.75">
      <c r="F2083" s="410"/>
    </row>
    <row r="2084" ht="12.75">
      <c r="F2084" s="410"/>
    </row>
    <row r="2085" ht="12.75">
      <c r="F2085" s="410"/>
    </row>
    <row r="2086" ht="12.75">
      <c r="F2086" s="410"/>
    </row>
    <row r="2087" ht="12.75">
      <c r="F2087" s="410"/>
    </row>
    <row r="2088" ht="12.75">
      <c r="F2088" s="410"/>
    </row>
    <row r="2089" ht="12.75">
      <c r="F2089" s="410"/>
    </row>
    <row r="2090" ht="12.75">
      <c r="F2090" s="410"/>
    </row>
    <row r="2091" ht="12.75">
      <c r="F2091" s="410"/>
    </row>
    <row r="2092" ht="12.75">
      <c r="F2092" s="410"/>
    </row>
    <row r="2093" ht="12.75">
      <c r="F2093" s="410"/>
    </row>
    <row r="2094" ht="12.75">
      <c r="F2094" s="410"/>
    </row>
    <row r="2095" ht="12.75">
      <c r="F2095" s="410"/>
    </row>
    <row r="2096" ht="12.75">
      <c r="F2096" s="410"/>
    </row>
    <row r="2097" ht="12.75">
      <c r="F2097" s="410"/>
    </row>
    <row r="2098" ht="12.75">
      <c r="F2098" s="410"/>
    </row>
    <row r="2099" ht="12.75">
      <c r="F2099" s="410"/>
    </row>
    <row r="2100" ht="12.75">
      <c r="F2100" s="410"/>
    </row>
    <row r="2101" ht="12.75">
      <c r="F2101" s="410"/>
    </row>
    <row r="2102" ht="12.75">
      <c r="F2102" s="410"/>
    </row>
    <row r="2103" ht="12.75">
      <c r="F2103" s="410"/>
    </row>
    <row r="2104" ht="12.75">
      <c r="F2104" s="410"/>
    </row>
    <row r="2105" ht="12.75">
      <c r="F2105" s="410"/>
    </row>
    <row r="2106" ht="12.75">
      <c r="F2106" s="410"/>
    </row>
    <row r="2107" ht="12.75">
      <c r="F2107" s="410"/>
    </row>
    <row r="2108" ht="12.75">
      <c r="F2108" s="410"/>
    </row>
    <row r="2109" ht="12.75">
      <c r="F2109" s="410"/>
    </row>
    <row r="2110" ht="12.75">
      <c r="F2110" s="410"/>
    </row>
    <row r="2111" ht="12.75">
      <c r="F2111" s="410"/>
    </row>
    <row r="2112" ht="12.75">
      <c r="F2112" s="410"/>
    </row>
    <row r="2113" ht="12.75">
      <c r="F2113" s="410"/>
    </row>
    <row r="2114" ht="12.75">
      <c r="F2114" s="410"/>
    </row>
    <row r="2115" ht="12.75">
      <c r="F2115" s="410"/>
    </row>
    <row r="2116" ht="12.75">
      <c r="F2116" s="410"/>
    </row>
    <row r="2117" ht="12.75">
      <c r="F2117" s="410"/>
    </row>
    <row r="2118" ht="12.75">
      <c r="F2118" s="410"/>
    </row>
    <row r="2119" ht="12.75">
      <c r="F2119" s="410"/>
    </row>
    <row r="2120" ht="12.75">
      <c r="F2120" s="410"/>
    </row>
    <row r="2121" ht="12.75">
      <c r="F2121" s="410"/>
    </row>
    <row r="2122" ht="12.75">
      <c r="F2122" s="410"/>
    </row>
    <row r="2123" ht="12.75">
      <c r="F2123" s="410"/>
    </row>
    <row r="2124" ht="12.75">
      <c r="F2124" s="410"/>
    </row>
    <row r="2125" ht="12.75">
      <c r="F2125" s="410"/>
    </row>
    <row r="2126" ht="12.75">
      <c r="F2126" s="410"/>
    </row>
    <row r="2127" ht="12.75">
      <c r="F2127" s="410"/>
    </row>
    <row r="2128" ht="12.75">
      <c r="F2128" s="410"/>
    </row>
    <row r="2129" ht="12.75">
      <c r="F2129" s="410"/>
    </row>
    <row r="2130" ht="12.75">
      <c r="F2130" s="410"/>
    </row>
    <row r="2131" ht="12.75">
      <c r="F2131" s="410"/>
    </row>
    <row r="2132" ht="12.75">
      <c r="F2132" s="410"/>
    </row>
    <row r="2133" ht="12.75">
      <c r="F2133" s="410"/>
    </row>
    <row r="2134" ht="12.75">
      <c r="F2134" s="410"/>
    </row>
    <row r="2135" ht="12.75">
      <c r="F2135" s="410"/>
    </row>
    <row r="2136" ht="12.75">
      <c r="F2136" s="410"/>
    </row>
    <row r="2137" ht="12.75">
      <c r="F2137" s="410"/>
    </row>
    <row r="2138" ht="12.75">
      <c r="F2138" s="410"/>
    </row>
    <row r="2139" ht="12.75">
      <c r="F2139" s="410"/>
    </row>
    <row r="2140" ht="12.75">
      <c r="F2140" s="410"/>
    </row>
    <row r="2141" ht="12.75">
      <c r="F2141" s="410"/>
    </row>
    <row r="2142" ht="12.75">
      <c r="F2142" s="410"/>
    </row>
    <row r="2143" ht="12.75">
      <c r="F2143" s="410"/>
    </row>
    <row r="2144" ht="12.75">
      <c r="F2144" s="410"/>
    </row>
    <row r="2145" ht="12.75">
      <c r="F2145" s="410"/>
    </row>
    <row r="2146" ht="12.75">
      <c r="F2146" s="410"/>
    </row>
    <row r="2147" ht="12.75">
      <c r="F2147" s="410"/>
    </row>
    <row r="2148" ht="12.75">
      <c r="F2148" s="410"/>
    </row>
    <row r="2149" ht="12.75">
      <c r="F2149" s="410"/>
    </row>
    <row r="2150" ht="12.75">
      <c r="F2150" s="410"/>
    </row>
    <row r="2151" ht="12.75">
      <c r="F2151" s="410"/>
    </row>
    <row r="2152" ht="12.75">
      <c r="F2152" s="410"/>
    </row>
    <row r="2153" ht="12.75">
      <c r="F2153" s="410"/>
    </row>
    <row r="2154" ht="12.75">
      <c r="F2154" s="410"/>
    </row>
    <row r="2155" ht="12.75">
      <c r="F2155" s="410"/>
    </row>
    <row r="2156" ht="12.75">
      <c r="F2156" s="410"/>
    </row>
    <row r="2157" ht="12.75">
      <c r="F2157" s="410"/>
    </row>
    <row r="2158" ht="12.75">
      <c r="F2158" s="410"/>
    </row>
    <row r="2159" ht="12.75">
      <c r="F2159" s="410"/>
    </row>
    <row r="2160" ht="12.75">
      <c r="F2160" s="410"/>
    </row>
    <row r="2161" ht="12.75">
      <c r="F2161" s="410"/>
    </row>
    <row r="2162" ht="12.75">
      <c r="F2162" s="410"/>
    </row>
    <row r="2163" ht="12.75">
      <c r="F2163" s="410"/>
    </row>
    <row r="2164" ht="12.75">
      <c r="F2164" s="410"/>
    </row>
    <row r="2165" ht="12.75">
      <c r="F2165" s="410"/>
    </row>
    <row r="2166" ht="12.75">
      <c r="F2166" s="410"/>
    </row>
    <row r="2167" ht="12.75">
      <c r="F2167" s="410"/>
    </row>
    <row r="2168" ht="12.75">
      <c r="F2168" s="410"/>
    </row>
    <row r="2169" ht="12.75">
      <c r="F2169" s="410"/>
    </row>
    <row r="2170" ht="12.75">
      <c r="F2170" s="410"/>
    </row>
    <row r="2171" ht="12.75">
      <c r="F2171" s="410"/>
    </row>
    <row r="2172" ht="12.75">
      <c r="F2172" s="410"/>
    </row>
    <row r="2173" ht="12.75">
      <c r="F2173" s="410"/>
    </row>
    <row r="2174" ht="12.75">
      <c r="F2174" s="410"/>
    </row>
    <row r="2175" ht="12.75">
      <c r="F2175" s="410"/>
    </row>
    <row r="2176" ht="12.75">
      <c r="F2176" s="410"/>
    </row>
    <row r="2177" ht="12.75">
      <c r="F2177" s="410"/>
    </row>
    <row r="2178" ht="12.75">
      <c r="F2178" s="410"/>
    </row>
    <row r="2179" ht="12.75">
      <c r="F2179" s="410"/>
    </row>
    <row r="2180" ht="12.75">
      <c r="F2180" s="410"/>
    </row>
    <row r="2181" ht="12.75">
      <c r="F2181" s="410"/>
    </row>
    <row r="2182" ht="12.75">
      <c r="F2182" s="410"/>
    </row>
    <row r="2183" ht="12.75">
      <c r="F2183" s="410"/>
    </row>
    <row r="2184" ht="12.75">
      <c r="F2184" s="410"/>
    </row>
    <row r="2185" ht="12.75">
      <c r="F2185" s="410"/>
    </row>
    <row r="2186" ht="12.75">
      <c r="F2186" s="410"/>
    </row>
    <row r="2187" ht="12.75">
      <c r="F2187" s="410"/>
    </row>
    <row r="2188" ht="12.75">
      <c r="F2188" s="410"/>
    </row>
    <row r="2189" ht="12.75">
      <c r="F2189" s="410"/>
    </row>
    <row r="2190" ht="12.75">
      <c r="F2190" s="410"/>
    </row>
    <row r="2191" ht="12.75">
      <c r="F2191" s="410"/>
    </row>
    <row r="2192" ht="12.75">
      <c r="F2192" s="410"/>
    </row>
    <row r="2193" ht="12.75">
      <c r="F2193" s="410"/>
    </row>
    <row r="2194" ht="12.75">
      <c r="F2194" s="410"/>
    </row>
    <row r="2195" ht="12.75">
      <c r="F2195" s="410"/>
    </row>
    <row r="2196" ht="12.75">
      <c r="F2196" s="410"/>
    </row>
    <row r="2197" ht="12.75">
      <c r="F2197" s="410"/>
    </row>
    <row r="2198" ht="12.75">
      <c r="F2198" s="410"/>
    </row>
    <row r="2199" ht="12.75">
      <c r="F2199" s="410"/>
    </row>
    <row r="2200" ht="12.75">
      <c r="F2200" s="410"/>
    </row>
    <row r="2201" ht="12.75">
      <c r="F2201" s="410"/>
    </row>
    <row r="2202" ht="12.75">
      <c r="F2202" s="410"/>
    </row>
    <row r="2203" ht="12.75">
      <c r="F2203" s="410"/>
    </row>
    <row r="2204" ht="12.75">
      <c r="F2204" s="410"/>
    </row>
    <row r="2205" ht="12.75">
      <c r="F2205" s="410"/>
    </row>
    <row r="2206" ht="12.75">
      <c r="F2206" s="410"/>
    </row>
    <row r="2207" ht="12.75">
      <c r="F2207" s="410"/>
    </row>
    <row r="2208" ht="12.75">
      <c r="F2208" s="410"/>
    </row>
    <row r="2209" ht="12.75">
      <c r="F2209" s="410"/>
    </row>
    <row r="2210" ht="12.75">
      <c r="F2210" s="410"/>
    </row>
    <row r="2211" ht="12.75">
      <c r="F2211" s="410"/>
    </row>
    <row r="2212" ht="12.75">
      <c r="F2212" s="410"/>
    </row>
    <row r="2213" ht="12.75">
      <c r="F2213" s="410"/>
    </row>
    <row r="2214" ht="12.75">
      <c r="F2214" s="410"/>
    </row>
    <row r="2215" ht="12.75">
      <c r="F2215" s="410"/>
    </row>
    <row r="2216" ht="12.75">
      <c r="F2216" s="410"/>
    </row>
    <row r="2217" ht="12.75">
      <c r="F2217" s="410"/>
    </row>
    <row r="2218" ht="12.75">
      <c r="F2218" s="410"/>
    </row>
    <row r="2219" ht="12.75">
      <c r="F2219" s="410"/>
    </row>
    <row r="2220" ht="12.75">
      <c r="F2220" s="410"/>
    </row>
    <row r="2221" ht="12.75">
      <c r="F2221" s="410"/>
    </row>
    <row r="2222" ht="12.75">
      <c r="F2222" s="410"/>
    </row>
    <row r="2223" ht="12.75">
      <c r="F2223" s="410"/>
    </row>
    <row r="2224" ht="12.75">
      <c r="F2224" s="410"/>
    </row>
    <row r="2225" ht="12.75">
      <c r="F2225" s="410"/>
    </row>
    <row r="2226" ht="12.75">
      <c r="F2226" s="410"/>
    </row>
    <row r="2227" ht="12.75">
      <c r="F2227" s="410"/>
    </row>
    <row r="2228" ht="12.75">
      <c r="F2228" s="410"/>
    </row>
    <row r="2229" ht="12.75">
      <c r="F2229" s="410"/>
    </row>
    <row r="2230" ht="12.75">
      <c r="F2230" s="410"/>
    </row>
    <row r="2231" ht="12.75">
      <c r="F2231" s="410"/>
    </row>
    <row r="2232" ht="12.75">
      <c r="F2232" s="410"/>
    </row>
    <row r="2233" ht="12.75">
      <c r="F2233" s="410"/>
    </row>
    <row r="2234" ht="12.75">
      <c r="F2234" s="410"/>
    </row>
    <row r="2235" ht="12.75">
      <c r="F2235" s="410"/>
    </row>
    <row r="2236" ht="12.75">
      <c r="F2236" s="410"/>
    </row>
    <row r="2237" ht="12.75">
      <c r="F2237" s="410"/>
    </row>
    <row r="2238" ht="12.75">
      <c r="F2238" s="410"/>
    </row>
    <row r="2239" ht="12.75">
      <c r="F2239" s="410"/>
    </row>
    <row r="2240" ht="12.75">
      <c r="F2240" s="410"/>
    </row>
    <row r="2241" ht="12.75">
      <c r="F2241" s="410"/>
    </row>
    <row r="2242" ht="12.75">
      <c r="F2242" s="410"/>
    </row>
    <row r="2243" ht="12.75">
      <c r="F2243" s="410"/>
    </row>
    <row r="2244" ht="12.75">
      <c r="F2244" s="410"/>
    </row>
    <row r="2245" ht="12.75">
      <c r="F2245" s="410"/>
    </row>
    <row r="2246" ht="12.75">
      <c r="F2246" s="410"/>
    </row>
    <row r="2247" ht="12.75">
      <c r="F2247" s="410"/>
    </row>
    <row r="2248" ht="12.75">
      <c r="F2248" s="410"/>
    </row>
    <row r="2249" ht="12.75">
      <c r="F2249" s="410"/>
    </row>
    <row r="2250" ht="12.75">
      <c r="F2250" s="410"/>
    </row>
    <row r="2251" ht="12.75">
      <c r="F2251" s="410"/>
    </row>
    <row r="2252" ht="12.75">
      <c r="F2252" s="410"/>
    </row>
    <row r="2253" ht="12.75">
      <c r="F2253" s="410"/>
    </row>
    <row r="2254" ht="12.75">
      <c r="F2254" s="410"/>
    </row>
    <row r="2255" ht="12.75">
      <c r="F2255" s="410"/>
    </row>
    <row r="2256" ht="12.75">
      <c r="F2256" s="410"/>
    </row>
    <row r="2257" ht="12.75">
      <c r="F2257" s="410"/>
    </row>
    <row r="2258" ht="12.75">
      <c r="F2258" s="410"/>
    </row>
    <row r="2259" ht="12.75">
      <c r="F2259" s="410"/>
    </row>
    <row r="2260" ht="12.75">
      <c r="F2260" s="410"/>
    </row>
    <row r="2261" ht="12.75">
      <c r="F2261" s="410"/>
    </row>
    <row r="2262" ht="12.75">
      <c r="F2262" s="410"/>
    </row>
    <row r="2263" ht="12.75">
      <c r="F2263" s="410"/>
    </row>
    <row r="2264" ht="12.75">
      <c r="F2264" s="410"/>
    </row>
    <row r="2265" ht="12.75">
      <c r="F2265" s="410"/>
    </row>
    <row r="2266" ht="12.75">
      <c r="F2266" s="410"/>
    </row>
    <row r="2267" ht="12.75">
      <c r="F2267" s="410"/>
    </row>
    <row r="2268" ht="12.75">
      <c r="F2268" s="410"/>
    </row>
    <row r="2269" ht="12.75">
      <c r="F2269" s="410"/>
    </row>
    <row r="2270" ht="12.75">
      <c r="F2270" s="410"/>
    </row>
    <row r="2271" ht="12.75">
      <c r="F2271" s="410"/>
    </row>
    <row r="2272" ht="12.75">
      <c r="F2272" s="410"/>
    </row>
    <row r="2273" ht="12.75">
      <c r="F2273" s="410"/>
    </row>
    <row r="2274" ht="12.75">
      <c r="F2274" s="410"/>
    </row>
    <row r="2275" ht="12.75">
      <c r="F2275" s="410"/>
    </row>
    <row r="2276" ht="12.75">
      <c r="F2276" s="410"/>
    </row>
    <row r="2277" ht="12.75">
      <c r="F2277" s="410"/>
    </row>
    <row r="2278" ht="12.75">
      <c r="F2278" s="410"/>
    </row>
    <row r="2279" ht="12.75">
      <c r="F2279" s="410"/>
    </row>
    <row r="2280" ht="12.75">
      <c r="F2280" s="410"/>
    </row>
    <row r="2281" ht="12.75">
      <c r="F2281" s="410"/>
    </row>
    <row r="2282" ht="12.75">
      <c r="F2282" s="410"/>
    </row>
    <row r="2283" ht="12.75">
      <c r="F2283" s="410"/>
    </row>
    <row r="2284" ht="12.75">
      <c r="F2284" s="410"/>
    </row>
    <row r="2285" ht="12.75">
      <c r="F2285" s="410"/>
    </row>
    <row r="2286" ht="12.75">
      <c r="F2286" s="410"/>
    </row>
    <row r="2287" ht="12.75">
      <c r="F2287" s="410"/>
    </row>
    <row r="2288" ht="12.75">
      <c r="F2288" s="410"/>
    </row>
    <row r="2289" ht="12.75">
      <c r="F2289" s="410"/>
    </row>
    <row r="2290" ht="12.75">
      <c r="F2290" s="410"/>
    </row>
    <row r="2291" ht="12.75">
      <c r="F2291" s="410"/>
    </row>
    <row r="2292" ht="12.75">
      <c r="F2292" s="410"/>
    </row>
    <row r="2293" ht="12.75">
      <c r="F2293" s="410"/>
    </row>
    <row r="2294" ht="12.75">
      <c r="F2294" s="410"/>
    </row>
    <row r="2295" ht="12.75">
      <c r="F2295" s="410"/>
    </row>
    <row r="2296" ht="12.75">
      <c r="F2296" s="410"/>
    </row>
    <row r="2297" ht="12.75">
      <c r="F2297" s="410"/>
    </row>
    <row r="2298" ht="12.75">
      <c r="F2298" s="410"/>
    </row>
    <row r="2299" ht="12.75">
      <c r="F2299" s="410"/>
    </row>
    <row r="2300" ht="12.75">
      <c r="F2300" s="410"/>
    </row>
    <row r="2301" ht="12.75">
      <c r="F2301" s="410"/>
    </row>
    <row r="2302" ht="12.75">
      <c r="F2302" s="410"/>
    </row>
    <row r="2303" ht="12.75">
      <c r="F2303" s="410"/>
    </row>
    <row r="2304" ht="12.75">
      <c r="F2304" s="410"/>
    </row>
    <row r="2305" ht="12.75">
      <c r="F2305" s="410"/>
    </row>
    <row r="2306" ht="12.75">
      <c r="F2306" s="410"/>
    </row>
    <row r="2307" ht="12.75">
      <c r="F2307" s="410"/>
    </row>
    <row r="2308" ht="12.75">
      <c r="F2308" s="410"/>
    </row>
    <row r="2309" ht="12.75">
      <c r="F2309" s="410"/>
    </row>
    <row r="2310" ht="12.75">
      <c r="F2310" s="410"/>
    </row>
    <row r="2311" ht="12.75">
      <c r="F2311" s="410"/>
    </row>
    <row r="2312" ht="12.75">
      <c r="F2312" s="410"/>
    </row>
    <row r="2313" ht="12.75">
      <c r="F2313" s="410"/>
    </row>
    <row r="2314" ht="12.75">
      <c r="F2314" s="410"/>
    </row>
    <row r="2315" ht="12.75">
      <c r="F2315" s="410"/>
    </row>
    <row r="2316" ht="12.75">
      <c r="F2316" s="410"/>
    </row>
    <row r="2317" ht="12.75">
      <c r="F2317" s="410"/>
    </row>
    <row r="2318" ht="12.75">
      <c r="F2318" s="410"/>
    </row>
    <row r="2319" ht="12.75">
      <c r="F2319" s="410"/>
    </row>
    <row r="2320" ht="12.75">
      <c r="F2320" s="410"/>
    </row>
    <row r="2321" ht="12.75">
      <c r="F2321" s="410"/>
    </row>
    <row r="2322" ht="12.75">
      <c r="F2322" s="410"/>
    </row>
    <row r="2323" ht="12.75">
      <c r="F2323" s="410"/>
    </row>
    <row r="2324" ht="12.75">
      <c r="F2324" s="410"/>
    </row>
    <row r="2325" ht="12.75">
      <c r="F2325" s="410"/>
    </row>
    <row r="2326" ht="12.75">
      <c r="F2326" s="410"/>
    </row>
    <row r="2327" ht="12.75">
      <c r="F2327" s="410"/>
    </row>
    <row r="2328" ht="12.75">
      <c r="F2328" s="410"/>
    </row>
    <row r="2329" ht="12.75">
      <c r="F2329" s="410"/>
    </row>
    <row r="2330" ht="12.75">
      <c r="F2330" s="410"/>
    </row>
    <row r="2331" ht="12.75">
      <c r="F2331" s="410"/>
    </row>
    <row r="2332" ht="12.75">
      <c r="F2332" s="410"/>
    </row>
    <row r="2333" ht="12.75">
      <c r="F2333" s="410"/>
    </row>
    <row r="2334" ht="12.75">
      <c r="F2334" s="410"/>
    </row>
    <row r="2335" ht="12.75">
      <c r="F2335" s="410"/>
    </row>
    <row r="2336" ht="12.75">
      <c r="F2336" s="410"/>
    </row>
    <row r="2337" ht="12.75">
      <c r="F2337" s="410"/>
    </row>
    <row r="2338" ht="12.75">
      <c r="F2338" s="410"/>
    </row>
    <row r="2339" ht="12.75">
      <c r="F2339" s="410"/>
    </row>
    <row r="2340" ht="12.75">
      <c r="F2340" s="410"/>
    </row>
    <row r="2341" ht="12.75">
      <c r="F2341" s="410"/>
    </row>
    <row r="2342" ht="12.75">
      <c r="F2342" s="410"/>
    </row>
    <row r="2343" ht="12.75">
      <c r="F2343" s="410"/>
    </row>
    <row r="2344" ht="12.75">
      <c r="F2344" s="410"/>
    </row>
    <row r="2345" ht="12.75">
      <c r="F2345" s="410"/>
    </row>
    <row r="2346" ht="12.75">
      <c r="F2346" s="410"/>
    </row>
    <row r="2347" ht="12.75">
      <c r="F2347" s="410"/>
    </row>
    <row r="2348" ht="12.75">
      <c r="F2348" s="410"/>
    </row>
    <row r="2349" ht="12.75">
      <c r="F2349" s="410"/>
    </row>
    <row r="2350" ht="12.75">
      <c r="F2350" s="410"/>
    </row>
    <row r="2351" ht="12.75">
      <c r="F2351" s="410"/>
    </row>
    <row r="2352" ht="12.75">
      <c r="F2352" s="410"/>
    </row>
    <row r="2353" ht="12.75">
      <c r="F2353" s="410"/>
    </row>
    <row r="2354" ht="12.75">
      <c r="F2354" s="410"/>
    </row>
    <row r="2355" ht="12.75">
      <c r="F2355" s="410"/>
    </row>
    <row r="2356" ht="12.75">
      <c r="F2356" s="410"/>
    </row>
    <row r="2357" ht="12.75">
      <c r="F2357" s="410"/>
    </row>
    <row r="2358" ht="12.75">
      <c r="F2358" s="410"/>
    </row>
    <row r="2359" ht="12.75">
      <c r="F2359" s="410"/>
    </row>
    <row r="2360" ht="12.75">
      <c r="F2360" s="410"/>
    </row>
    <row r="2361" ht="12.75">
      <c r="F2361" s="410"/>
    </row>
    <row r="2362" ht="12.75">
      <c r="F2362" s="410"/>
    </row>
    <row r="2363" ht="12.75">
      <c r="F2363" s="410"/>
    </row>
    <row r="2364" ht="12.75">
      <c r="F2364" s="410"/>
    </row>
    <row r="2365" ht="12.75">
      <c r="F2365" s="410"/>
    </row>
    <row r="2366" ht="12.75">
      <c r="F2366" s="410"/>
    </row>
    <row r="2367" ht="12.75">
      <c r="F2367" s="410"/>
    </row>
    <row r="2368" ht="12.75">
      <c r="F2368" s="410"/>
    </row>
    <row r="2369" ht="12.75">
      <c r="F2369" s="410"/>
    </row>
    <row r="2370" ht="12.75">
      <c r="F2370" s="410"/>
    </row>
    <row r="2371" ht="12.75">
      <c r="F2371" s="410"/>
    </row>
    <row r="2372" ht="12.75">
      <c r="F2372" s="410"/>
    </row>
    <row r="2373" ht="12.75">
      <c r="F2373" s="410"/>
    </row>
    <row r="2374" ht="12.75">
      <c r="F2374" s="410"/>
    </row>
    <row r="2375" ht="12.75">
      <c r="F2375" s="410"/>
    </row>
    <row r="2376" ht="12.75">
      <c r="F2376" s="410"/>
    </row>
    <row r="2377" ht="12.75">
      <c r="F2377" s="410"/>
    </row>
    <row r="2378" ht="12.75">
      <c r="F2378" s="410"/>
    </row>
    <row r="2379" ht="12.75">
      <c r="F2379" s="410"/>
    </row>
    <row r="2380" ht="12.75">
      <c r="F2380" s="410"/>
    </row>
    <row r="2381" ht="12.75">
      <c r="F2381" s="410"/>
    </row>
    <row r="2382" ht="12.75">
      <c r="F2382" s="410"/>
    </row>
    <row r="2383" ht="12.75">
      <c r="F2383" s="410"/>
    </row>
    <row r="2384" ht="12.75">
      <c r="F2384" s="410"/>
    </row>
    <row r="2385" ht="12.75">
      <c r="F2385" s="410"/>
    </row>
    <row r="2386" ht="12.75">
      <c r="F2386" s="410"/>
    </row>
    <row r="2387" ht="12.75">
      <c r="F2387" s="410"/>
    </row>
    <row r="2388" ht="12.75">
      <c r="F2388" s="410"/>
    </row>
    <row r="2389" ht="12.75">
      <c r="F2389" s="410"/>
    </row>
    <row r="2390" ht="12.75">
      <c r="F2390" s="410"/>
    </row>
    <row r="2391" ht="12.75">
      <c r="F2391" s="410"/>
    </row>
    <row r="2392" ht="12.75">
      <c r="F2392" s="410"/>
    </row>
    <row r="2393" ht="12.75">
      <c r="F2393" s="410"/>
    </row>
    <row r="2394" ht="12.75">
      <c r="F2394" s="410"/>
    </row>
    <row r="2395" ht="12.75">
      <c r="F2395" s="410"/>
    </row>
    <row r="2396" ht="12.75">
      <c r="F2396" s="410"/>
    </row>
    <row r="2397" ht="12.75">
      <c r="F2397" s="410"/>
    </row>
    <row r="2398" ht="12.75">
      <c r="F2398" s="410"/>
    </row>
    <row r="2399" ht="12.75">
      <c r="F2399" s="410"/>
    </row>
    <row r="2400" ht="12.75">
      <c r="F2400" s="410"/>
    </row>
    <row r="2401" ht="12.75">
      <c r="F2401" s="410"/>
    </row>
    <row r="2402" ht="12.75">
      <c r="F2402" s="410"/>
    </row>
    <row r="2403" ht="12.75">
      <c r="F2403" s="410"/>
    </row>
    <row r="2404" ht="12.75">
      <c r="F2404" s="410"/>
    </row>
    <row r="2405" ht="12.75">
      <c r="F2405" s="410"/>
    </row>
    <row r="2406" ht="12.75">
      <c r="F2406" s="410"/>
    </row>
    <row r="2407" ht="12.75">
      <c r="F2407" s="410"/>
    </row>
    <row r="2408" ht="12.75">
      <c r="F2408" s="410"/>
    </row>
    <row r="2409" ht="12.75">
      <c r="F2409" s="410"/>
    </row>
    <row r="2410" ht="12.75">
      <c r="F2410" s="410"/>
    </row>
    <row r="2411" ht="12.75">
      <c r="F2411" s="410"/>
    </row>
    <row r="2412" ht="12.75">
      <c r="F2412" s="410"/>
    </row>
    <row r="2413" ht="12.75">
      <c r="F2413" s="410"/>
    </row>
    <row r="2414" ht="12.75">
      <c r="F2414" s="410"/>
    </row>
    <row r="2415" ht="12.75">
      <c r="F2415" s="410"/>
    </row>
    <row r="2416" ht="12.75">
      <c r="F2416" s="410"/>
    </row>
    <row r="2417" ht="12.75">
      <c r="F2417" s="410"/>
    </row>
    <row r="2418" ht="12.75">
      <c r="F2418" s="410"/>
    </row>
    <row r="2419" ht="12.75">
      <c r="F2419" s="410"/>
    </row>
    <row r="2420" ht="12.75">
      <c r="F2420" s="410"/>
    </row>
    <row r="2421" ht="12.75">
      <c r="F2421" s="410"/>
    </row>
    <row r="2422" ht="12.75">
      <c r="F2422" s="410"/>
    </row>
    <row r="2423" ht="12.75">
      <c r="F2423" s="410"/>
    </row>
    <row r="2424" ht="12.75">
      <c r="F2424" s="410"/>
    </row>
    <row r="2425" ht="12.75">
      <c r="F2425" s="410"/>
    </row>
    <row r="2426" ht="12.75">
      <c r="F2426" s="410"/>
    </row>
    <row r="2427" ht="12.75">
      <c r="F2427" s="410"/>
    </row>
    <row r="2428" ht="12.75">
      <c r="F2428" s="410"/>
    </row>
    <row r="2429" ht="12.75">
      <c r="F2429" s="410"/>
    </row>
    <row r="2430" ht="12.75">
      <c r="F2430" s="410"/>
    </row>
    <row r="2431" ht="12.75">
      <c r="F2431" s="410"/>
    </row>
    <row r="2432" ht="12.75">
      <c r="F2432" s="410"/>
    </row>
    <row r="2433" ht="12.75">
      <c r="F2433" s="410"/>
    </row>
    <row r="2434" ht="12.75">
      <c r="F2434" s="410"/>
    </row>
    <row r="2435" ht="12.75">
      <c r="F2435" s="410"/>
    </row>
    <row r="2436" ht="12.75">
      <c r="F2436" s="410"/>
    </row>
    <row r="2437" ht="12.75">
      <c r="F2437" s="410"/>
    </row>
    <row r="2438" ht="12.75">
      <c r="F2438" s="410"/>
    </row>
    <row r="2439" ht="12.75">
      <c r="F2439" s="410"/>
    </row>
    <row r="2440" ht="12.75">
      <c r="F2440" s="410"/>
    </row>
    <row r="2441" ht="12.75">
      <c r="F2441" s="410"/>
    </row>
    <row r="2442" ht="12.75">
      <c r="F2442" s="410"/>
    </row>
    <row r="2443" ht="12.75">
      <c r="F2443" s="410"/>
    </row>
    <row r="2444" ht="12.75">
      <c r="F2444" s="410"/>
    </row>
    <row r="2445" ht="12.75">
      <c r="F2445" s="410"/>
    </row>
    <row r="2446" ht="12.75">
      <c r="F2446" s="410"/>
    </row>
    <row r="2447" ht="12.75">
      <c r="F2447" s="410"/>
    </row>
    <row r="2448" ht="12.75">
      <c r="F2448" s="410"/>
    </row>
    <row r="2449" ht="12.75">
      <c r="F2449" s="410"/>
    </row>
    <row r="2450" ht="12.75">
      <c r="F2450" s="410"/>
    </row>
    <row r="2451" ht="12.75">
      <c r="F2451" s="410"/>
    </row>
    <row r="2452" ht="12.75">
      <c r="F2452" s="410"/>
    </row>
    <row r="2453" ht="12.75">
      <c r="F2453" s="410"/>
    </row>
    <row r="2454" ht="12.75">
      <c r="F2454" s="410"/>
    </row>
    <row r="2455" ht="12.75">
      <c r="F2455" s="410"/>
    </row>
    <row r="2456" ht="12.75">
      <c r="F2456" s="410"/>
    </row>
    <row r="2457" ht="12.75">
      <c r="F2457" s="410"/>
    </row>
    <row r="2458" ht="12.75">
      <c r="F2458" s="410"/>
    </row>
    <row r="2459" ht="12.75">
      <c r="F2459" s="410"/>
    </row>
    <row r="2460" ht="12.75">
      <c r="F2460" s="410"/>
    </row>
    <row r="2461" ht="12.75">
      <c r="F2461" s="410"/>
    </row>
    <row r="2462" ht="12.75">
      <c r="F2462" s="410"/>
    </row>
    <row r="2463" ht="12.75">
      <c r="F2463" s="410"/>
    </row>
    <row r="2464" ht="12.75">
      <c r="F2464" s="410"/>
    </row>
    <row r="2465" ht="12.75">
      <c r="F2465" s="410"/>
    </row>
    <row r="2466" ht="12.75">
      <c r="F2466" s="410"/>
    </row>
    <row r="2467" ht="12.75">
      <c r="F2467" s="410"/>
    </row>
    <row r="2468" ht="12.75">
      <c r="F2468" s="410"/>
    </row>
    <row r="2469" ht="12.75">
      <c r="F2469" s="410"/>
    </row>
    <row r="2470" ht="12.75">
      <c r="F2470" s="410"/>
    </row>
    <row r="2471" ht="12.75">
      <c r="F2471" s="410"/>
    </row>
    <row r="2472" ht="12.75">
      <c r="F2472" s="410"/>
    </row>
    <row r="2473" ht="12.75">
      <c r="F2473" s="410"/>
    </row>
    <row r="2474" ht="12.75">
      <c r="F2474" s="410"/>
    </row>
    <row r="2475" ht="12.75">
      <c r="F2475" s="410"/>
    </row>
    <row r="2476" ht="12.75">
      <c r="F2476" s="410"/>
    </row>
    <row r="2477" ht="12.75">
      <c r="F2477" s="410"/>
    </row>
    <row r="2478" ht="12.75">
      <c r="F2478" s="410"/>
    </row>
    <row r="2479" ht="12.75">
      <c r="F2479" s="410"/>
    </row>
    <row r="2480" ht="12.75">
      <c r="F2480" s="410"/>
    </row>
    <row r="2481" ht="12.75">
      <c r="F2481" s="410"/>
    </row>
    <row r="2482" ht="12.75">
      <c r="F2482" s="410"/>
    </row>
    <row r="2483" ht="12.75">
      <c r="F2483" s="410"/>
    </row>
    <row r="2484" ht="12.75">
      <c r="F2484" s="410"/>
    </row>
    <row r="2485" ht="12.75">
      <c r="F2485" s="410"/>
    </row>
    <row r="2486" ht="12.75">
      <c r="F2486" s="410"/>
    </row>
    <row r="2487" ht="12.75">
      <c r="F2487" s="410"/>
    </row>
    <row r="2488" ht="12.75">
      <c r="F2488" s="410"/>
    </row>
    <row r="2489" ht="12.75">
      <c r="F2489" s="410"/>
    </row>
    <row r="2490" ht="12.75">
      <c r="F2490" s="410"/>
    </row>
    <row r="2491" ht="12.75">
      <c r="F2491" s="410"/>
    </row>
    <row r="2492" ht="12.75">
      <c r="F2492" s="410"/>
    </row>
    <row r="2493" ht="12.75">
      <c r="F2493" s="410"/>
    </row>
    <row r="2494" ht="12.75">
      <c r="F2494" s="410"/>
    </row>
    <row r="2495" ht="12.75">
      <c r="F2495" s="410"/>
    </row>
    <row r="2496" ht="12.75">
      <c r="F2496" s="410"/>
    </row>
    <row r="2497" ht="12.75">
      <c r="F2497" s="410"/>
    </row>
    <row r="2498" ht="12.75">
      <c r="F2498" s="410"/>
    </row>
    <row r="2499" ht="12.75">
      <c r="F2499" s="410"/>
    </row>
    <row r="2500" ht="12.75">
      <c r="F2500" s="410"/>
    </row>
    <row r="2501" ht="12.75">
      <c r="F2501" s="410"/>
    </row>
    <row r="2502" ht="12.75">
      <c r="F2502" s="410"/>
    </row>
    <row r="2503" ht="12.75">
      <c r="F2503" s="410"/>
    </row>
    <row r="2504" ht="12.75">
      <c r="F2504" s="410"/>
    </row>
    <row r="2505" ht="12.75">
      <c r="F2505" s="410"/>
    </row>
    <row r="2506" ht="12.75">
      <c r="F2506" s="410"/>
    </row>
    <row r="2507" ht="12.75">
      <c r="F2507" s="410"/>
    </row>
    <row r="2508" ht="12.75">
      <c r="F2508" s="410"/>
    </row>
    <row r="2509" ht="12.75">
      <c r="F2509" s="410"/>
    </row>
    <row r="2510" ht="12.75">
      <c r="F2510" s="410"/>
    </row>
    <row r="2511" ht="12.75">
      <c r="F2511" s="410"/>
    </row>
    <row r="2512" ht="12.75">
      <c r="F2512" s="410"/>
    </row>
    <row r="2513" ht="12.75">
      <c r="F2513" s="410"/>
    </row>
    <row r="2514" ht="12.75">
      <c r="F2514" s="410"/>
    </row>
    <row r="2515" ht="12.75">
      <c r="F2515" s="410"/>
    </row>
    <row r="2516" ht="12.75">
      <c r="F2516" s="410"/>
    </row>
    <row r="2517" ht="12.75">
      <c r="F2517" s="410"/>
    </row>
    <row r="2518" ht="12.75">
      <c r="F2518" s="410"/>
    </row>
    <row r="2519" ht="12.75">
      <c r="F2519" s="410"/>
    </row>
    <row r="2520" ht="12.75">
      <c r="F2520" s="410"/>
    </row>
    <row r="2521" ht="12.75">
      <c r="F2521" s="410"/>
    </row>
    <row r="2522" ht="12.75">
      <c r="F2522" s="410"/>
    </row>
    <row r="2523" ht="12.75">
      <c r="F2523" s="410"/>
    </row>
    <row r="2524" ht="12.75">
      <c r="F2524" s="410"/>
    </row>
    <row r="2525" ht="12.75">
      <c r="F2525" s="410"/>
    </row>
    <row r="2526" ht="12.75">
      <c r="F2526" s="410"/>
    </row>
    <row r="2527" ht="12.75">
      <c r="F2527" s="410"/>
    </row>
    <row r="2528" ht="12.75">
      <c r="F2528" s="410"/>
    </row>
    <row r="2529" ht="12.75">
      <c r="F2529" s="410"/>
    </row>
    <row r="2530" ht="12.75">
      <c r="F2530" s="410"/>
    </row>
    <row r="2531" ht="12.75">
      <c r="F2531" s="410"/>
    </row>
    <row r="2532" ht="12.75">
      <c r="F2532" s="410"/>
    </row>
    <row r="2533" ht="12.75">
      <c r="F2533" s="410"/>
    </row>
    <row r="2534" ht="12.75">
      <c r="F2534" s="410"/>
    </row>
    <row r="2535" ht="12.75">
      <c r="F2535" s="410"/>
    </row>
    <row r="2536" ht="12.75">
      <c r="F2536" s="410"/>
    </row>
    <row r="2537" ht="12.75">
      <c r="F2537" s="410"/>
    </row>
    <row r="2538" ht="12.75">
      <c r="F2538" s="410"/>
    </row>
    <row r="2539" ht="12.75">
      <c r="F2539" s="410"/>
    </row>
    <row r="2540" ht="12.75">
      <c r="F2540" s="410"/>
    </row>
    <row r="2541" ht="12.75">
      <c r="F2541" s="410"/>
    </row>
    <row r="2542" ht="12.75">
      <c r="F2542" s="410"/>
    </row>
    <row r="2543" ht="12.75">
      <c r="F2543" s="410"/>
    </row>
    <row r="2544" ht="12.75">
      <c r="F2544" s="410"/>
    </row>
    <row r="2545" ht="12.75">
      <c r="F2545" s="410"/>
    </row>
    <row r="2546" ht="12.75">
      <c r="F2546" s="410"/>
    </row>
    <row r="2547" ht="12.75">
      <c r="F2547" s="410"/>
    </row>
    <row r="2548" ht="12.75">
      <c r="F2548" s="410"/>
    </row>
    <row r="2549" ht="12.75">
      <c r="F2549" s="410"/>
    </row>
    <row r="2550" ht="12.75">
      <c r="F2550" s="410"/>
    </row>
    <row r="2551" ht="12.75">
      <c r="F2551" s="410"/>
    </row>
    <row r="2552" ht="12.75">
      <c r="F2552" s="410"/>
    </row>
    <row r="2553" ht="12.75">
      <c r="F2553" s="410"/>
    </row>
    <row r="2554" ht="12.75">
      <c r="F2554" s="410"/>
    </row>
    <row r="2555" ht="12.75">
      <c r="F2555" s="410"/>
    </row>
    <row r="2556" ht="12.75">
      <c r="F2556" s="410"/>
    </row>
    <row r="2557" ht="12.75">
      <c r="F2557" s="410"/>
    </row>
    <row r="2558" ht="12.75">
      <c r="F2558" s="410"/>
    </row>
    <row r="2559" ht="12.75">
      <c r="F2559" s="410"/>
    </row>
    <row r="2560" ht="12.75">
      <c r="F2560" s="410"/>
    </row>
    <row r="2561" ht="12.75">
      <c r="F2561" s="410"/>
    </row>
    <row r="2562" ht="12.75">
      <c r="F2562" s="410"/>
    </row>
    <row r="2563" ht="12.75">
      <c r="F2563" s="410"/>
    </row>
    <row r="2564" ht="12.75">
      <c r="F2564" s="410"/>
    </row>
    <row r="2565" ht="12.75">
      <c r="F2565" s="410"/>
    </row>
    <row r="2566" ht="12.75">
      <c r="F2566" s="410"/>
    </row>
    <row r="2567" ht="12.75">
      <c r="F2567" s="410"/>
    </row>
    <row r="2568" ht="12.75">
      <c r="F2568" s="410"/>
    </row>
    <row r="2569" ht="12.75">
      <c r="F2569" s="410"/>
    </row>
    <row r="2570" ht="12.75">
      <c r="F2570" s="410"/>
    </row>
    <row r="2571" ht="12.75">
      <c r="F2571" s="410"/>
    </row>
    <row r="2572" ht="12.75">
      <c r="F2572" s="410"/>
    </row>
    <row r="2573" ht="12.75">
      <c r="F2573" s="410"/>
    </row>
    <row r="2574" ht="12.75">
      <c r="F2574" s="410"/>
    </row>
    <row r="2575" ht="12.75">
      <c r="F2575" s="410"/>
    </row>
    <row r="2576" ht="12.75">
      <c r="F2576" s="410"/>
    </row>
    <row r="2577" ht="12.75">
      <c r="F2577" s="410"/>
    </row>
    <row r="2578" ht="12.75">
      <c r="F2578" s="410"/>
    </row>
    <row r="2579" ht="12.75">
      <c r="F2579" s="410"/>
    </row>
    <row r="2580" ht="12.75">
      <c r="F2580" s="410"/>
    </row>
    <row r="2581" ht="12.75">
      <c r="F2581" s="410"/>
    </row>
    <row r="2582" ht="12.75">
      <c r="F2582" s="410"/>
    </row>
    <row r="2583" ht="12.75">
      <c r="F2583" s="410"/>
    </row>
    <row r="2584" ht="12.75">
      <c r="F2584" s="410"/>
    </row>
    <row r="2585" ht="12.75">
      <c r="F2585" s="410"/>
    </row>
    <row r="2586" ht="12.75">
      <c r="F2586" s="410"/>
    </row>
    <row r="2587" ht="12.75">
      <c r="F2587" s="410"/>
    </row>
    <row r="2588" ht="12.75">
      <c r="F2588" s="410"/>
    </row>
    <row r="2589" ht="12.75">
      <c r="F2589" s="410"/>
    </row>
    <row r="2590" ht="12.75">
      <c r="F2590" s="410"/>
    </row>
    <row r="2591" ht="12.75">
      <c r="F2591" s="410"/>
    </row>
    <row r="2592" ht="12.75">
      <c r="F2592" s="410"/>
    </row>
    <row r="2593" ht="12.75">
      <c r="F2593" s="410"/>
    </row>
    <row r="2594" ht="12.75">
      <c r="F2594" s="410"/>
    </row>
    <row r="2595" ht="12.75">
      <c r="F2595" s="410"/>
    </row>
    <row r="2596" ht="12.75">
      <c r="F2596" s="410"/>
    </row>
    <row r="2597" ht="12.75">
      <c r="F2597" s="410"/>
    </row>
    <row r="2598" ht="12.75">
      <c r="F2598" s="410"/>
    </row>
    <row r="2599" ht="12.75">
      <c r="F2599" s="410"/>
    </row>
    <row r="2600" ht="12.75">
      <c r="F2600" s="410"/>
    </row>
    <row r="2601" ht="12.75">
      <c r="F2601" s="410"/>
    </row>
    <row r="2602" ht="12.75">
      <c r="F2602" s="410"/>
    </row>
    <row r="2603" ht="12.75">
      <c r="F2603" s="410"/>
    </row>
    <row r="2604" ht="12.75">
      <c r="F2604" s="410"/>
    </row>
    <row r="2605" ht="12.75">
      <c r="F2605" s="410"/>
    </row>
    <row r="2606" ht="12.75">
      <c r="F2606" s="410"/>
    </row>
    <row r="2607" ht="12.75">
      <c r="F2607" s="410"/>
    </row>
    <row r="2608" ht="12.75">
      <c r="F2608" s="410"/>
    </row>
    <row r="2609" ht="12.75">
      <c r="F2609" s="410"/>
    </row>
    <row r="2610" ht="12.75">
      <c r="F2610" s="410"/>
    </row>
    <row r="2611" ht="12.75">
      <c r="F2611" s="410"/>
    </row>
    <row r="2612" ht="12.75">
      <c r="F2612" s="410"/>
    </row>
    <row r="2613" ht="12.75">
      <c r="F2613" s="410"/>
    </row>
    <row r="2614" ht="12.75">
      <c r="F2614" s="410"/>
    </row>
    <row r="2615" ht="12.75">
      <c r="F2615" s="410"/>
    </row>
    <row r="2616" ht="12.75">
      <c r="F2616" s="410"/>
    </row>
    <row r="2617" ht="12.75">
      <c r="F2617" s="410"/>
    </row>
    <row r="2618" ht="12.75">
      <c r="F2618" s="410"/>
    </row>
    <row r="2619" ht="12.75">
      <c r="F2619" s="410"/>
    </row>
    <row r="2620" ht="12.75">
      <c r="F2620" s="410"/>
    </row>
    <row r="2621" ht="12.75">
      <c r="F2621" s="410"/>
    </row>
    <row r="2622" ht="12.75">
      <c r="F2622" s="410"/>
    </row>
    <row r="2623" ht="12.75">
      <c r="F2623" s="410"/>
    </row>
    <row r="2624" ht="12.75">
      <c r="F2624" s="410"/>
    </row>
    <row r="2625" ht="12.75">
      <c r="F2625" s="410"/>
    </row>
    <row r="2626" ht="12.75">
      <c r="F2626" s="410"/>
    </row>
    <row r="2627" ht="12.75">
      <c r="F2627" s="410"/>
    </row>
    <row r="2628" ht="12.75">
      <c r="F2628" s="410"/>
    </row>
    <row r="2629" ht="12.75">
      <c r="F2629" s="410"/>
    </row>
    <row r="2630" ht="12.75">
      <c r="F2630" s="410"/>
    </row>
    <row r="2631" ht="12.75">
      <c r="F2631" s="410"/>
    </row>
    <row r="2632" ht="12.75">
      <c r="F2632" s="410"/>
    </row>
    <row r="2633" ht="12.75">
      <c r="F2633" s="410"/>
    </row>
    <row r="2634" ht="12.75">
      <c r="F2634" s="410"/>
    </row>
    <row r="2635" ht="12.75">
      <c r="F2635" s="410"/>
    </row>
    <row r="2636" ht="12.75">
      <c r="F2636" s="410"/>
    </row>
    <row r="2637" ht="12.75">
      <c r="F2637" s="410"/>
    </row>
    <row r="2638" ht="12.75">
      <c r="F2638" s="410"/>
    </row>
    <row r="2639" ht="12.75">
      <c r="F2639" s="410"/>
    </row>
    <row r="2640" ht="12.75">
      <c r="F2640" s="410"/>
    </row>
    <row r="2641" ht="12.75">
      <c r="F2641" s="410"/>
    </row>
    <row r="2642" ht="12.75">
      <c r="F2642" s="410"/>
    </row>
    <row r="2643" ht="12.75">
      <c r="F2643" s="410"/>
    </row>
    <row r="2644" ht="12.75">
      <c r="F2644" s="410"/>
    </row>
    <row r="2645" ht="12.75">
      <c r="F2645" s="410"/>
    </row>
    <row r="2646" ht="12.75">
      <c r="F2646" s="410"/>
    </row>
    <row r="2647" ht="12.75">
      <c r="F2647" s="410"/>
    </row>
    <row r="2648" ht="12.75">
      <c r="F2648" s="410"/>
    </row>
    <row r="2649" ht="12.75">
      <c r="F2649" s="410"/>
    </row>
    <row r="2650" ht="12.75">
      <c r="F2650" s="410"/>
    </row>
    <row r="2651" ht="12.75">
      <c r="F2651" s="410"/>
    </row>
    <row r="2652" ht="12.75">
      <c r="F2652" s="410"/>
    </row>
    <row r="2653" ht="12.75">
      <c r="F2653" s="410"/>
    </row>
    <row r="2654" ht="12.75">
      <c r="F2654" s="410"/>
    </row>
    <row r="2655" ht="12.75">
      <c r="F2655" s="410"/>
    </row>
    <row r="2656" ht="12.75">
      <c r="F2656" s="410"/>
    </row>
    <row r="2657" ht="12.75">
      <c r="F2657" s="410"/>
    </row>
    <row r="2658" ht="12.75">
      <c r="F2658" s="410"/>
    </row>
    <row r="2659" ht="12.75">
      <c r="F2659" s="410"/>
    </row>
    <row r="2660" ht="12.75">
      <c r="F2660" s="410"/>
    </row>
    <row r="2661" ht="12.75">
      <c r="F2661" s="410"/>
    </row>
    <row r="2662" ht="12.75">
      <c r="F2662" s="410"/>
    </row>
    <row r="2663" ht="12.75">
      <c r="F2663" s="410"/>
    </row>
    <row r="2664" ht="12.75">
      <c r="F2664" s="410"/>
    </row>
    <row r="2665" ht="12.75">
      <c r="F2665" s="410"/>
    </row>
    <row r="2666" ht="12.75">
      <c r="F2666" s="410"/>
    </row>
    <row r="2667" ht="12.75">
      <c r="F2667" s="410"/>
    </row>
    <row r="2668" ht="12.75">
      <c r="F2668" s="410"/>
    </row>
    <row r="2669" ht="12.75">
      <c r="F2669" s="410"/>
    </row>
    <row r="2670" ht="12.75">
      <c r="F2670" s="410"/>
    </row>
    <row r="2671" ht="12.75">
      <c r="F2671" s="410"/>
    </row>
    <row r="2672" ht="12.75">
      <c r="F2672" s="410"/>
    </row>
    <row r="2673" ht="12.75">
      <c r="F2673" s="410"/>
    </row>
    <row r="2674" ht="12.75">
      <c r="F2674" s="410"/>
    </row>
    <row r="2675" ht="12.75">
      <c r="F2675" s="410"/>
    </row>
    <row r="2676" ht="12.75">
      <c r="F2676" s="410"/>
    </row>
    <row r="2677" ht="12.75">
      <c r="F2677" s="410"/>
    </row>
    <row r="2678" ht="12.75">
      <c r="F2678" s="410"/>
    </row>
    <row r="2679" ht="12.75">
      <c r="F2679" s="410"/>
    </row>
    <row r="2680" ht="12.75">
      <c r="F2680" s="410"/>
    </row>
    <row r="2681" ht="12.75">
      <c r="F2681" s="410"/>
    </row>
    <row r="2682" ht="12.75">
      <c r="F2682" s="410"/>
    </row>
    <row r="2683" ht="12.75">
      <c r="F2683" s="410"/>
    </row>
    <row r="2684" ht="12.75">
      <c r="F2684" s="410"/>
    </row>
    <row r="2685" ht="12.75">
      <c r="F2685" s="410"/>
    </row>
    <row r="2686" ht="12.75">
      <c r="F2686" s="410"/>
    </row>
    <row r="2687" ht="12.75">
      <c r="F2687" s="410"/>
    </row>
    <row r="2688" ht="12.75">
      <c r="F2688" s="410"/>
    </row>
    <row r="2689" ht="12.75">
      <c r="F2689" s="410"/>
    </row>
    <row r="2690" ht="12.75">
      <c r="F2690" s="410"/>
    </row>
    <row r="2691" ht="12.75">
      <c r="F2691" s="410"/>
    </row>
    <row r="2692" ht="12.75">
      <c r="F2692" s="410"/>
    </row>
    <row r="2693" ht="12.75">
      <c r="F2693" s="410"/>
    </row>
    <row r="2694" ht="12.75">
      <c r="F2694" s="410"/>
    </row>
    <row r="2695" ht="12.75">
      <c r="F2695" s="410"/>
    </row>
    <row r="2696" ht="12.75">
      <c r="F2696" s="410"/>
    </row>
    <row r="2697" ht="12.75">
      <c r="F2697" s="410"/>
    </row>
    <row r="2698" ht="12.75">
      <c r="F2698" s="410"/>
    </row>
    <row r="2699" ht="12.75">
      <c r="F2699" s="410"/>
    </row>
    <row r="2700" ht="12.75">
      <c r="F2700" s="410"/>
    </row>
    <row r="2701" ht="12.75">
      <c r="F2701" s="410"/>
    </row>
    <row r="2702" ht="12.75">
      <c r="F2702" s="410"/>
    </row>
    <row r="2703" ht="12.75">
      <c r="F2703" s="410"/>
    </row>
    <row r="2704" ht="12.75">
      <c r="F2704" s="410"/>
    </row>
    <row r="2705" ht="12.75">
      <c r="F2705" s="410"/>
    </row>
    <row r="2706" ht="12.75">
      <c r="F2706" s="410"/>
    </row>
    <row r="2707" ht="12.75">
      <c r="F2707" s="410"/>
    </row>
    <row r="2708" ht="12.75">
      <c r="F2708" s="410"/>
    </row>
    <row r="2709" ht="12.75">
      <c r="F2709" s="410"/>
    </row>
    <row r="2710" ht="12.75">
      <c r="F2710" s="410"/>
    </row>
    <row r="2711" ht="12.75">
      <c r="F2711" s="410"/>
    </row>
    <row r="2712" ht="12.75">
      <c r="F2712" s="410"/>
    </row>
    <row r="2713" ht="12.75">
      <c r="F2713" s="410"/>
    </row>
    <row r="2714" ht="12.75">
      <c r="F2714" s="410"/>
    </row>
    <row r="2715" ht="12.75">
      <c r="F2715" s="410"/>
    </row>
    <row r="2716" ht="12.75">
      <c r="F2716" s="410"/>
    </row>
    <row r="2717" ht="12.75">
      <c r="F2717" s="410"/>
    </row>
    <row r="2718" ht="12.75">
      <c r="F2718" s="410"/>
    </row>
    <row r="2719" ht="12.75">
      <c r="F2719" s="410"/>
    </row>
    <row r="2720" ht="12.75">
      <c r="F2720" s="410"/>
    </row>
    <row r="2721" ht="12.75">
      <c r="F2721" s="410"/>
    </row>
    <row r="2722" ht="12.75">
      <c r="F2722" s="410"/>
    </row>
    <row r="2723" ht="12.75">
      <c r="F2723" s="410"/>
    </row>
    <row r="2724" ht="12.75">
      <c r="F2724" s="410"/>
    </row>
    <row r="2725" ht="12.75">
      <c r="F2725" s="410"/>
    </row>
    <row r="2726" ht="12.75">
      <c r="F2726" s="410"/>
    </row>
    <row r="2727" ht="12.75">
      <c r="F2727" s="410"/>
    </row>
    <row r="2728" ht="12.75">
      <c r="F2728" s="410"/>
    </row>
    <row r="2729" ht="12.75">
      <c r="F2729" s="410"/>
    </row>
    <row r="2730" ht="12.75">
      <c r="F2730" s="410"/>
    </row>
    <row r="2731" ht="12.75">
      <c r="F2731" s="410"/>
    </row>
    <row r="2732" ht="12.75">
      <c r="F2732" s="410"/>
    </row>
    <row r="2733" ht="12.75">
      <c r="F2733" s="410"/>
    </row>
    <row r="2734" ht="12.75">
      <c r="F2734" s="410"/>
    </row>
    <row r="2735" ht="12.75">
      <c r="F2735" s="410"/>
    </row>
    <row r="2736" ht="12.75">
      <c r="F2736" s="410"/>
    </row>
    <row r="2737" ht="12.75">
      <c r="F2737" s="410"/>
    </row>
    <row r="2738" ht="12.75">
      <c r="F2738" s="410"/>
    </row>
    <row r="2739" ht="12.75">
      <c r="F2739" s="410"/>
    </row>
    <row r="2740" ht="12.75">
      <c r="F2740" s="410"/>
    </row>
    <row r="2741" ht="12.75">
      <c r="F2741" s="410"/>
    </row>
    <row r="2742" ht="12.75">
      <c r="F2742" s="410"/>
    </row>
    <row r="2743" ht="12.75">
      <c r="F2743" s="410"/>
    </row>
    <row r="2744" ht="12.75">
      <c r="F2744" s="410"/>
    </row>
    <row r="2745" ht="12.75">
      <c r="F2745" s="410"/>
    </row>
    <row r="2746" ht="12.75">
      <c r="F2746" s="410"/>
    </row>
    <row r="2747" ht="12.75">
      <c r="F2747" s="410"/>
    </row>
    <row r="2748" ht="12.75">
      <c r="F2748" s="410"/>
    </row>
    <row r="2749" ht="12.75">
      <c r="F2749" s="410"/>
    </row>
    <row r="2750" ht="12.75">
      <c r="F2750" s="410"/>
    </row>
    <row r="2751" ht="12.75">
      <c r="F2751" s="410"/>
    </row>
    <row r="2752" ht="12.75">
      <c r="F2752" s="410"/>
    </row>
    <row r="2753" ht="12.75">
      <c r="F2753" s="410"/>
    </row>
    <row r="2754" ht="12.75">
      <c r="F2754" s="410"/>
    </row>
    <row r="2755" ht="12.75">
      <c r="F2755" s="410"/>
    </row>
    <row r="2756" ht="12.75">
      <c r="F2756" s="410"/>
    </row>
    <row r="2757" ht="12.75">
      <c r="F2757" s="410"/>
    </row>
    <row r="2758" ht="12.75">
      <c r="F2758" s="410"/>
    </row>
    <row r="2759" ht="12.75">
      <c r="F2759" s="410"/>
    </row>
    <row r="2760" ht="12.75">
      <c r="F2760" s="410"/>
    </row>
    <row r="2761" ht="12.75">
      <c r="F2761" s="410"/>
    </row>
    <row r="2762" ht="12.75">
      <c r="F2762" s="410"/>
    </row>
    <row r="2763" ht="12.75">
      <c r="F2763" s="410"/>
    </row>
    <row r="2764" ht="12.75">
      <c r="F2764" s="410"/>
    </row>
    <row r="2765" ht="12.75">
      <c r="F2765" s="410"/>
    </row>
    <row r="2766" ht="12.75">
      <c r="F2766" s="410"/>
    </row>
    <row r="2767" ht="12.75">
      <c r="F2767" s="410"/>
    </row>
    <row r="2768" ht="12.75">
      <c r="F2768" s="410"/>
    </row>
    <row r="2769" ht="12.75">
      <c r="F2769" s="410"/>
    </row>
    <row r="2770" ht="12.75">
      <c r="F2770" s="410"/>
    </row>
    <row r="2771" ht="12.75">
      <c r="F2771" s="410"/>
    </row>
    <row r="2772" ht="12.75">
      <c r="F2772" s="410"/>
    </row>
    <row r="2773" ht="12.75">
      <c r="F2773" s="410"/>
    </row>
    <row r="2774" ht="12.75">
      <c r="F2774" s="410"/>
    </row>
    <row r="2775" ht="12.75">
      <c r="F2775" s="410"/>
    </row>
    <row r="2776" ht="12.75">
      <c r="F2776" s="410"/>
    </row>
    <row r="2777" ht="12.75">
      <c r="F2777" s="410"/>
    </row>
    <row r="2778" ht="12.75">
      <c r="F2778" s="410"/>
    </row>
    <row r="2779" ht="12.75">
      <c r="F2779" s="410"/>
    </row>
    <row r="2780" ht="12.75">
      <c r="F2780" s="410"/>
    </row>
    <row r="2781" ht="12.75">
      <c r="F2781" s="410"/>
    </row>
    <row r="2782" ht="12.75">
      <c r="F2782" s="410"/>
    </row>
    <row r="2783" ht="12.75">
      <c r="F2783" s="410"/>
    </row>
    <row r="2784" ht="12.75">
      <c r="F2784" s="410"/>
    </row>
    <row r="2785" ht="12.75">
      <c r="F2785" s="410"/>
    </row>
    <row r="2786" ht="12.75">
      <c r="F2786" s="410"/>
    </row>
    <row r="2787" ht="12.75">
      <c r="F2787" s="410"/>
    </row>
    <row r="2788" ht="12.75">
      <c r="F2788" s="410"/>
    </row>
    <row r="2789" ht="12.75">
      <c r="F2789" s="410"/>
    </row>
    <row r="2790" ht="12.75">
      <c r="F2790" s="410"/>
    </row>
    <row r="2791" ht="12.75">
      <c r="F2791" s="410"/>
    </row>
    <row r="2792" ht="12.75">
      <c r="F2792" s="410"/>
    </row>
    <row r="2793" ht="12.75">
      <c r="F2793" s="410"/>
    </row>
    <row r="2794" ht="12.75">
      <c r="F2794" s="410"/>
    </row>
    <row r="2795" ht="12.75">
      <c r="F2795" s="410"/>
    </row>
    <row r="2796" ht="12.75">
      <c r="F2796" s="410"/>
    </row>
    <row r="2797" ht="12.75">
      <c r="F2797" s="410"/>
    </row>
    <row r="2798" ht="12.75">
      <c r="F2798" s="410"/>
    </row>
    <row r="2799" ht="12.75">
      <c r="F2799" s="410"/>
    </row>
    <row r="2800" ht="12.75">
      <c r="F2800" s="410"/>
    </row>
    <row r="2801" ht="12.75">
      <c r="F2801" s="410"/>
    </row>
    <row r="2802" ht="12.75">
      <c r="F2802" s="410"/>
    </row>
    <row r="2803" ht="12.75">
      <c r="F2803" s="410"/>
    </row>
    <row r="2804" ht="12.75">
      <c r="F2804" s="410"/>
    </row>
    <row r="2805" ht="12.75">
      <c r="F2805" s="410"/>
    </row>
    <row r="2806" ht="12.75">
      <c r="F2806" s="410"/>
    </row>
    <row r="2807" ht="12.75">
      <c r="F2807" s="410"/>
    </row>
    <row r="2808" ht="12.75">
      <c r="F2808" s="410"/>
    </row>
    <row r="2809" ht="12.75">
      <c r="F2809" s="410"/>
    </row>
    <row r="2810" ht="12.75">
      <c r="F2810" s="410"/>
    </row>
    <row r="2811" ht="12.75">
      <c r="F2811" s="410"/>
    </row>
    <row r="2812" ht="12.75">
      <c r="F2812" s="410"/>
    </row>
    <row r="2813" ht="12.75">
      <c r="F2813" s="410"/>
    </row>
    <row r="2814" ht="12.75">
      <c r="F2814" s="410"/>
    </row>
    <row r="2815" ht="12.75">
      <c r="F2815" s="410"/>
    </row>
    <row r="2816" ht="12.75">
      <c r="F2816" s="410"/>
    </row>
    <row r="2817" ht="12.75">
      <c r="F2817" s="410"/>
    </row>
    <row r="2818" ht="12.75">
      <c r="F2818" s="410"/>
    </row>
    <row r="2819" ht="12.75">
      <c r="F2819" s="410"/>
    </row>
    <row r="2820" ht="12.75">
      <c r="F2820" s="410"/>
    </row>
    <row r="2821" ht="12.75">
      <c r="F2821" s="410"/>
    </row>
    <row r="2822" ht="12.75">
      <c r="F2822" s="410"/>
    </row>
  </sheetData>
  <mergeCells count="7">
    <mergeCell ref="A43:C43"/>
    <mergeCell ref="A2:F2"/>
    <mergeCell ref="A8:F8"/>
    <mergeCell ref="A9:F9"/>
    <mergeCell ref="A10:F10"/>
    <mergeCell ref="A11:F11"/>
    <mergeCell ref="A12:F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99"/>
  <sheetViews>
    <sheetView workbookViewId="0" topLeftCell="A153">
      <selection activeCell="B167" sqref="B167"/>
    </sheetView>
  </sheetViews>
  <sheetFormatPr defaultColWidth="9.00390625" defaultRowHeight="12.75"/>
  <cols>
    <col min="2" max="2" width="55.625" style="0" customWidth="1"/>
    <col min="5" max="5" width="12.75390625" style="0" customWidth="1"/>
    <col min="6" max="6" width="13.875" style="0" customWidth="1"/>
    <col min="7" max="7" width="1.25" style="0" customWidth="1"/>
  </cols>
  <sheetData>
    <row r="1" spans="3:7" ht="23.25" customHeight="1" thickBot="1">
      <c r="C1" s="371"/>
      <c r="D1" s="371"/>
      <c r="E1" s="371"/>
      <c r="F1" s="371"/>
      <c r="G1" s="371"/>
    </row>
    <row r="2" spans="1:6" ht="26.25">
      <c r="A2" s="574" t="s">
        <v>723</v>
      </c>
      <c r="B2" s="575"/>
      <c r="C2" s="575"/>
      <c r="D2" s="575"/>
      <c r="E2" s="575"/>
      <c r="F2" s="576"/>
    </row>
    <row r="3" spans="1:6" ht="13.5" thickBot="1">
      <c r="A3" s="374" t="s">
        <v>724</v>
      </c>
      <c r="B3" s="375" t="s">
        <v>791</v>
      </c>
      <c r="C3" s="376"/>
      <c r="D3" s="376"/>
      <c r="E3" s="376"/>
      <c r="F3" s="377"/>
    </row>
    <row r="4" spans="1:19" ht="48.75" customHeight="1" thickTop="1">
      <c r="A4" s="378" t="s">
        <v>726</v>
      </c>
      <c r="B4" s="379" t="s">
        <v>727</v>
      </c>
      <c r="C4" s="380"/>
      <c r="D4" s="380"/>
      <c r="E4" s="381"/>
      <c r="F4" s="382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</row>
    <row r="5" spans="1:6" ht="6.75" customHeight="1">
      <c r="A5" s="383"/>
      <c r="B5" s="384"/>
      <c r="C5" s="385"/>
      <c r="D5" s="386"/>
      <c r="E5" s="386"/>
      <c r="F5" s="387"/>
    </row>
    <row r="6" spans="1:6" ht="12.75">
      <c r="A6" s="388" t="s">
        <v>563</v>
      </c>
      <c r="B6" s="441" t="s">
        <v>792</v>
      </c>
      <c r="C6" s="390"/>
      <c r="D6" s="391"/>
      <c r="E6" s="392"/>
      <c r="F6" s="393"/>
    </row>
    <row r="7" spans="1:7" ht="13.5" thickBot="1">
      <c r="A7" s="394" t="s">
        <v>728</v>
      </c>
      <c r="B7" s="395"/>
      <c r="C7" s="395"/>
      <c r="D7" s="395"/>
      <c r="E7" s="395"/>
      <c r="F7" s="396"/>
      <c r="G7" s="397"/>
    </row>
    <row r="8" spans="1:7" ht="78.75" customHeight="1">
      <c r="A8" s="579" t="s">
        <v>793</v>
      </c>
      <c r="B8" s="579"/>
      <c r="C8" s="579"/>
      <c r="D8" s="579"/>
      <c r="E8" s="579"/>
      <c r="F8" s="579"/>
      <c r="G8" s="397"/>
    </row>
    <row r="9" spans="1:7" ht="19.5" customHeight="1">
      <c r="A9" s="577" t="s">
        <v>794</v>
      </c>
      <c r="B9" s="577"/>
      <c r="C9" s="577"/>
      <c r="D9" s="577"/>
      <c r="E9" s="577"/>
      <c r="F9" s="577"/>
      <c r="G9" s="397"/>
    </row>
    <row r="10" spans="1:7" ht="27.75" customHeight="1">
      <c r="A10" s="577" t="s">
        <v>730</v>
      </c>
      <c r="B10" s="577"/>
      <c r="C10" s="577"/>
      <c r="D10" s="577"/>
      <c r="E10" s="577"/>
      <c r="F10" s="577"/>
      <c r="G10" s="397"/>
    </row>
    <row r="11" spans="1:7" ht="26.25" customHeight="1">
      <c r="A11" s="577" t="s">
        <v>795</v>
      </c>
      <c r="B11" s="577"/>
      <c r="C11" s="577"/>
      <c r="D11" s="577"/>
      <c r="E11" s="577"/>
      <c r="F11" s="577"/>
      <c r="G11" s="397"/>
    </row>
    <row r="12" spans="1:7" ht="29.25" customHeight="1">
      <c r="A12" s="577" t="s">
        <v>732</v>
      </c>
      <c r="B12" s="577"/>
      <c r="C12" s="577"/>
      <c r="D12" s="577"/>
      <c r="E12" s="577"/>
      <c r="F12" s="577"/>
      <c r="G12" s="397"/>
    </row>
    <row r="13" spans="1:6" s="35" customFormat="1" ht="39.75" customHeight="1">
      <c r="A13" s="577" t="s">
        <v>796</v>
      </c>
      <c r="B13" s="577"/>
      <c r="C13" s="577"/>
      <c r="D13" s="577"/>
      <c r="E13" s="577"/>
      <c r="F13" s="577"/>
    </row>
    <row r="14" spans="1:7" ht="17.25" customHeight="1">
      <c r="A14" s="577" t="s">
        <v>797</v>
      </c>
      <c r="B14" s="577"/>
      <c r="C14" s="577"/>
      <c r="D14" s="577"/>
      <c r="E14" s="577"/>
      <c r="F14" s="577"/>
      <c r="G14" s="397"/>
    </row>
    <row r="15" spans="1:7" ht="15.75">
      <c r="A15" s="398"/>
      <c r="B15" s="398"/>
      <c r="C15" s="398"/>
      <c r="D15" s="399"/>
      <c r="E15" s="399"/>
      <c r="F15" s="400"/>
      <c r="G15" s="397"/>
    </row>
    <row r="16" spans="1:7" ht="33.75">
      <c r="A16" s="402" t="s">
        <v>734</v>
      </c>
      <c r="B16" s="403" t="s">
        <v>735</v>
      </c>
      <c r="C16" s="403" t="s">
        <v>736</v>
      </c>
      <c r="D16" s="403" t="s">
        <v>737</v>
      </c>
      <c r="E16" s="403" t="s">
        <v>738</v>
      </c>
      <c r="F16" s="404" t="s">
        <v>739</v>
      </c>
      <c r="G16" s="401"/>
    </row>
    <row r="17" spans="1:7" ht="12.75">
      <c r="A17" s="35"/>
      <c r="B17" s="35"/>
      <c r="C17" s="35"/>
      <c r="D17" s="35"/>
      <c r="E17" s="35"/>
      <c r="F17" s="35"/>
      <c r="G17" s="397"/>
    </row>
    <row r="18" spans="1:7" ht="15">
      <c r="A18" s="405">
        <v>1</v>
      </c>
      <c r="B18" s="442" t="s">
        <v>740</v>
      </c>
      <c r="C18" s="407"/>
      <c r="D18" s="407"/>
      <c r="E18" s="408"/>
      <c r="F18" s="409"/>
      <c r="G18" s="397"/>
    </row>
    <row r="19" spans="1:7" ht="25.5">
      <c r="A19" s="443" t="s">
        <v>741</v>
      </c>
      <c r="B19" s="444" t="s">
        <v>798</v>
      </c>
      <c r="C19" s="445" t="s">
        <v>210</v>
      </c>
      <c r="D19" s="445">
        <v>40</v>
      </c>
      <c r="E19" s="446"/>
      <c r="F19" s="447">
        <f aca="true" t="shared" si="0" ref="F19:F29">D19*E19</f>
        <v>0</v>
      </c>
      <c r="G19" s="397"/>
    </row>
    <row r="20" spans="1:7" ht="25.5">
      <c r="A20" s="443" t="s">
        <v>743</v>
      </c>
      <c r="B20" s="444" t="s">
        <v>799</v>
      </c>
      <c r="C20" s="445" t="s">
        <v>210</v>
      </c>
      <c r="D20" s="445">
        <v>35</v>
      </c>
      <c r="E20" s="446"/>
      <c r="F20" s="447">
        <f t="shared" si="0"/>
        <v>0</v>
      </c>
      <c r="G20" s="397"/>
    </row>
    <row r="21" spans="1:7" ht="25.5">
      <c r="A21" s="443" t="s">
        <v>800</v>
      </c>
      <c r="B21" s="444" t="s">
        <v>801</v>
      </c>
      <c r="C21" s="445" t="s">
        <v>210</v>
      </c>
      <c r="D21" s="445">
        <v>10</v>
      </c>
      <c r="E21" s="446"/>
      <c r="F21" s="447">
        <f t="shared" si="0"/>
        <v>0</v>
      </c>
      <c r="G21" s="397"/>
    </row>
    <row r="22" spans="1:7" ht="25.5">
      <c r="A22" s="443" t="s">
        <v>802</v>
      </c>
      <c r="B22" s="444" t="s">
        <v>803</v>
      </c>
      <c r="C22" s="445" t="s">
        <v>210</v>
      </c>
      <c r="D22" s="445">
        <v>20</v>
      </c>
      <c r="E22" s="446"/>
      <c r="F22" s="447">
        <f t="shared" si="0"/>
        <v>0</v>
      </c>
      <c r="G22" s="397"/>
    </row>
    <row r="23" spans="1:7" ht="51">
      <c r="A23" s="443" t="s">
        <v>804</v>
      </c>
      <c r="B23" s="444" t="s">
        <v>805</v>
      </c>
      <c r="C23" s="445" t="s">
        <v>299</v>
      </c>
      <c r="D23" s="445">
        <v>2</v>
      </c>
      <c r="E23" s="446"/>
      <c r="F23" s="447">
        <f t="shared" si="0"/>
        <v>0</v>
      </c>
      <c r="G23" s="397"/>
    </row>
    <row r="24" spans="1:7" ht="38.25">
      <c r="A24" s="443" t="s">
        <v>806</v>
      </c>
      <c r="B24" s="444" t="s">
        <v>807</v>
      </c>
      <c r="C24" s="445" t="s">
        <v>299</v>
      </c>
      <c r="D24" s="445">
        <v>2</v>
      </c>
      <c r="E24" s="446"/>
      <c r="F24" s="447">
        <f t="shared" si="0"/>
        <v>0</v>
      </c>
      <c r="G24" s="397"/>
    </row>
    <row r="25" spans="1:7" ht="25.5">
      <c r="A25" s="443" t="s">
        <v>808</v>
      </c>
      <c r="B25" s="444" t="s">
        <v>809</v>
      </c>
      <c r="C25" s="445" t="s">
        <v>299</v>
      </c>
      <c r="D25" s="445">
        <v>1</v>
      </c>
      <c r="E25" s="446"/>
      <c r="F25" s="447">
        <f t="shared" si="0"/>
        <v>0</v>
      </c>
      <c r="G25" s="397"/>
    </row>
    <row r="26" spans="1:7" ht="25.5">
      <c r="A26" s="443" t="s">
        <v>810</v>
      </c>
      <c r="B26" s="444" t="s">
        <v>811</v>
      </c>
      <c r="C26" s="445" t="s">
        <v>299</v>
      </c>
      <c r="D26" s="445">
        <v>2</v>
      </c>
      <c r="E26" s="446"/>
      <c r="F26" s="447">
        <f t="shared" si="0"/>
        <v>0</v>
      </c>
      <c r="G26" s="397"/>
    </row>
    <row r="27" spans="1:7" ht="38.25">
      <c r="A27" s="443" t="s">
        <v>812</v>
      </c>
      <c r="B27" s="444" t="s">
        <v>813</v>
      </c>
      <c r="C27" s="445" t="s">
        <v>299</v>
      </c>
      <c r="D27" s="445">
        <v>1</v>
      </c>
      <c r="E27" s="446"/>
      <c r="F27" s="447">
        <f t="shared" si="0"/>
        <v>0</v>
      </c>
      <c r="G27" s="397"/>
    </row>
    <row r="28" spans="1:7" ht="25.5">
      <c r="A28" s="443" t="s">
        <v>814</v>
      </c>
      <c r="B28" s="444" t="s">
        <v>815</v>
      </c>
      <c r="C28" s="445" t="s">
        <v>750</v>
      </c>
      <c r="D28" s="445">
        <v>3</v>
      </c>
      <c r="E28" s="446"/>
      <c r="F28" s="447">
        <f t="shared" si="0"/>
        <v>0</v>
      </c>
      <c r="G28" s="397"/>
    </row>
    <row r="29" spans="1:7" ht="25.5">
      <c r="A29" s="448" t="s">
        <v>816</v>
      </c>
      <c r="B29" s="449" t="s">
        <v>817</v>
      </c>
      <c r="C29" s="450" t="s">
        <v>750</v>
      </c>
      <c r="D29" s="450">
        <v>1</v>
      </c>
      <c r="E29" s="451"/>
      <c r="F29" s="452">
        <f t="shared" si="0"/>
        <v>0</v>
      </c>
      <c r="G29" s="397"/>
    </row>
    <row r="30" spans="1:7" ht="15">
      <c r="A30" s="405">
        <v>2</v>
      </c>
      <c r="B30" s="442" t="s">
        <v>818</v>
      </c>
      <c r="C30" s="407"/>
      <c r="D30" s="407"/>
      <c r="E30" s="408"/>
      <c r="F30" s="409"/>
      <c r="G30" s="397"/>
    </row>
    <row r="31" spans="1:7" ht="205.5" customHeight="1">
      <c r="A31" s="443" t="s">
        <v>746</v>
      </c>
      <c r="B31" s="444" t="s">
        <v>819</v>
      </c>
      <c r="C31" s="445" t="s">
        <v>750</v>
      </c>
      <c r="D31" s="445">
        <v>2</v>
      </c>
      <c r="E31" s="446"/>
      <c r="F31" s="447">
        <f aca="true" t="shared" si="1" ref="F31:F53">D31*E31</f>
        <v>0</v>
      </c>
      <c r="G31" s="397"/>
    </row>
    <row r="32" spans="1:7" ht="51">
      <c r="A32" s="443" t="s">
        <v>820</v>
      </c>
      <c r="B32" s="444" t="s">
        <v>821</v>
      </c>
      <c r="C32" s="445" t="s">
        <v>299</v>
      </c>
      <c r="D32" s="445">
        <v>1</v>
      </c>
      <c r="E32" s="446"/>
      <c r="F32" s="447">
        <f t="shared" si="1"/>
        <v>0</v>
      </c>
      <c r="G32" s="397"/>
    </row>
    <row r="33" spans="1:7" ht="12.75">
      <c r="A33" s="443" t="s">
        <v>822</v>
      </c>
      <c r="B33" s="444" t="s">
        <v>823</v>
      </c>
      <c r="C33" s="445" t="s">
        <v>750</v>
      </c>
      <c r="D33" s="445">
        <v>1</v>
      </c>
      <c r="E33" s="446"/>
      <c r="F33" s="447">
        <f t="shared" si="1"/>
        <v>0</v>
      </c>
      <c r="G33" s="397"/>
    </row>
    <row r="34" spans="1:7" ht="25.5">
      <c r="A34" s="443" t="s">
        <v>824</v>
      </c>
      <c r="B34" s="444" t="s">
        <v>825</v>
      </c>
      <c r="C34" s="445" t="s">
        <v>299</v>
      </c>
      <c r="D34" s="445">
        <v>1</v>
      </c>
      <c r="E34" s="446"/>
      <c r="F34" s="447">
        <f t="shared" si="1"/>
        <v>0</v>
      </c>
      <c r="G34" s="397"/>
    </row>
    <row r="35" spans="1:7" ht="76.5">
      <c r="A35" s="443" t="s">
        <v>826</v>
      </c>
      <c r="B35" s="444" t="s">
        <v>827</v>
      </c>
      <c r="C35" s="445" t="s">
        <v>299</v>
      </c>
      <c r="D35" s="445">
        <v>1</v>
      </c>
      <c r="E35" s="446"/>
      <c r="F35" s="447">
        <f t="shared" si="1"/>
        <v>0</v>
      </c>
      <c r="G35" s="397"/>
    </row>
    <row r="36" spans="1:7" ht="76.5">
      <c r="A36" s="443" t="s">
        <v>828</v>
      </c>
      <c r="B36" s="444" t="s">
        <v>829</v>
      </c>
      <c r="C36" s="445" t="s">
        <v>750</v>
      </c>
      <c r="D36" s="445">
        <v>1</v>
      </c>
      <c r="E36" s="446"/>
      <c r="F36" s="447">
        <f t="shared" si="1"/>
        <v>0</v>
      </c>
      <c r="G36" s="397"/>
    </row>
    <row r="37" spans="1:7" ht="38.25">
      <c r="A37" s="443" t="s">
        <v>830</v>
      </c>
      <c r="B37" s="444" t="s">
        <v>831</v>
      </c>
      <c r="C37" s="445" t="s">
        <v>299</v>
      </c>
      <c r="D37" s="445">
        <v>2</v>
      </c>
      <c r="E37" s="446"/>
      <c r="F37" s="447">
        <f t="shared" si="1"/>
        <v>0</v>
      </c>
      <c r="G37" s="397"/>
    </row>
    <row r="38" spans="1:7" ht="89.25">
      <c r="A38" s="443" t="s">
        <v>832</v>
      </c>
      <c r="B38" s="444" t="s">
        <v>833</v>
      </c>
      <c r="C38" s="445" t="s">
        <v>299</v>
      </c>
      <c r="D38" s="445">
        <v>1</v>
      </c>
      <c r="E38" s="446"/>
      <c r="F38" s="447">
        <f t="shared" si="1"/>
        <v>0</v>
      </c>
      <c r="G38" s="397"/>
    </row>
    <row r="39" spans="1:7" ht="167.25" customHeight="1">
      <c r="A39" s="443" t="s">
        <v>834</v>
      </c>
      <c r="B39" s="444" t="s">
        <v>835</v>
      </c>
      <c r="C39" s="445" t="s">
        <v>299</v>
      </c>
      <c r="D39" s="445">
        <v>1</v>
      </c>
      <c r="E39" s="446"/>
      <c r="F39" s="447">
        <f t="shared" si="1"/>
        <v>0</v>
      </c>
      <c r="G39" s="397"/>
    </row>
    <row r="40" spans="1:7" ht="76.5">
      <c r="A40" s="448" t="s">
        <v>836</v>
      </c>
      <c r="B40" s="449" t="s">
        <v>837</v>
      </c>
      <c r="C40" s="450" t="s">
        <v>299</v>
      </c>
      <c r="D40" s="450">
        <v>1</v>
      </c>
      <c r="E40" s="451"/>
      <c r="F40" s="452">
        <f t="shared" si="1"/>
        <v>0</v>
      </c>
      <c r="G40" s="397"/>
    </row>
    <row r="41" spans="1:7" ht="76.5">
      <c r="A41" s="453" t="s">
        <v>838</v>
      </c>
      <c r="B41" s="454" t="s">
        <v>839</v>
      </c>
      <c r="C41" s="455" t="s">
        <v>299</v>
      </c>
      <c r="D41" s="455">
        <v>1</v>
      </c>
      <c r="E41" s="456"/>
      <c r="F41" s="457">
        <f t="shared" si="1"/>
        <v>0</v>
      </c>
      <c r="G41" s="397"/>
    </row>
    <row r="42" spans="1:7" ht="51">
      <c r="A42" s="443" t="s">
        <v>840</v>
      </c>
      <c r="B42" s="444" t="s">
        <v>841</v>
      </c>
      <c r="C42" s="445" t="s">
        <v>750</v>
      </c>
      <c r="D42" s="445">
        <v>1</v>
      </c>
      <c r="E42" s="446"/>
      <c r="F42" s="447">
        <f t="shared" si="1"/>
        <v>0</v>
      </c>
      <c r="G42" s="397"/>
    </row>
    <row r="43" spans="1:7" ht="89.25">
      <c r="A43" s="443" t="s">
        <v>842</v>
      </c>
      <c r="B43" s="444" t="s">
        <v>843</v>
      </c>
      <c r="C43" s="445" t="s">
        <v>299</v>
      </c>
      <c r="D43" s="445">
        <v>1</v>
      </c>
      <c r="E43" s="446"/>
      <c r="F43" s="447">
        <f t="shared" si="1"/>
        <v>0</v>
      </c>
      <c r="G43" s="397"/>
    </row>
    <row r="44" spans="1:7" ht="12.75">
      <c r="A44" s="443" t="s">
        <v>844</v>
      </c>
      <c r="B44" s="444" t="s">
        <v>845</v>
      </c>
      <c r="C44" s="445" t="s">
        <v>750</v>
      </c>
      <c r="D44" s="445">
        <v>1</v>
      </c>
      <c r="E44" s="446"/>
      <c r="F44" s="447">
        <f t="shared" si="1"/>
        <v>0</v>
      </c>
      <c r="G44" s="397"/>
    </row>
    <row r="45" spans="1:7" ht="25.5">
      <c r="A45" s="443" t="s">
        <v>846</v>
      </c>
      <c r="B45" s="444" t="s">
        <v>847</v>
      </c>
      <c r="C45" s="445" t="s">
        <v>750</v>
      </c>
      <c r="D45" s="445">
        <v>2</v>
      </c>
      <c r="E45" s="446"/>
      <c r="F45" s="447">
        <f t="shared" si="1"/>
        <v>0</v>
      </c>
      <c r="G45" s="397"/>
    </row>
    <row r="46" spans="1:7" ht="25.5">
      <c r="A46" s="443" t="s">
        <v>848</v>
      </c>
      <c r="B46" s="444" t="s">
        <v>849</v>
      </c>
      <c r="C46" s="445" t="s">
        <v>750</v>
      </c>
      <c r="D46" s="445">
        <v>2</v>
      </c>
      <c r="E46" s="446"/>
      <c r="F46" s="447">
        <f t="shared" si="1"/>
        <v>0</v>
      </c>
      <c r="G46" s="397"/>
    </row>
    <row r="47" spans="1:7" ht="38.25">
      <c r="A47" s="443" t="s">
        <v>850</v>
      </c>
      <c r="B47" s="444" t="s">
        <v>851</v>
      </c>
      <c r="C47" s="445" t="s">
        <v>750</v>
      </c>
      <c r="D47" s="445">
        <v>1</v>
      </c>
      <c r="E47" s="446"/>
      <c r="F47" s="447">
        <f t="shared" si="1"/>
        <v>0</v>
      </c>
      <c r="G47" s="397"/>
    </row>
    <row r="48" spans="1:7" ht="51">
      <c r="A48" s="443" t="s">
        <v>852</v>
      </c>
      <c r="B48" s="444" t="s">
        <v>853</v>
      </c>
      <c r="C48" s="445" t="s">
        <v>750</v>
      </c>
      <c r="D48" s="445">
        <v>1</v>
      </c>
      <c r="E48" s="446"/>
      <c r="F48" s="447">
        <f t="shared" si="1"/>
        <v>0</v>
      </c>
      <c r="G48" s="397"/>
    </row>
    <row r="49" spans="1:7" ht="25.5">
      <c r="A49" s="443" t="s">
        <v>854</v>
      </c>
      <c r="B49" s="444" t="s">
        <v>855</v>
      </c>
      <c r="C49" s="445" t="s">
        <v>750</v>
      </c>
      <c r="D49" s="445">
        <v>1</v>
      </c>
      <c r="E49" s="446"/>
      <c r="F49" s="447">
        <f t="shared" si="1"/>
        <v>0</v>
      </c>
      <c r="G49" s="397"/>
    </row>
    <row r="50" spans="1:7" ht="76.5">
      <c r="A50" s="443" t="s">
        <v>856</v>
      </c>
      <c r="B50" s="444" t="s">
        <v>857</v>
      </c>
      <c r="C50" s="445" t="s">
        <v>299</v>
      </c>
      <c r="D50" s="445">
        <v>1</v>
      </c>
      <c r="E50" s="446"/>
      <c r="F50" s="447">
        <f t="shared" si="1"/>
        <v>0</v>
      </c>
      <c r="G50" s="397"/>
    </row>
    <row r="51" spans="1:7" ht="76.5">
      <c r="A51" s="443" t="s">
        <v>858</v>
      </c>
      <c r="B51" s="444" t="s">
        <v>859</v>
      </c>
      <c r="C51" s="445" t="s">
        <v>299</v>
      </c>
      <c r="D51" s="445">
        <v>1</v>
      </c>
      <c r="E51" s="446"/>
      <c r="F51" s="447">
        <f t="shared" si="1"/>
        <v>0</v>
      </c>
      <c r="G51" s="397"/>
    </row>
    <row r="52" spans="1:7" ht="76.5">
      <c r="A52" s="443" t="s">
        <v>860</v>
      </c>
      <c r="B52" s="444" t="s">
        <v>861</v>
      </c>
      <c r="C52" s="445" t="s">
        <v>299</v>
      </c>
      <c r="D52" s="445">
        <v>1</v>
      </c>
      <c r="E52" s="446"/>
      <c r="F52" s="447">
        <f t="shared" si="1"/>
        <v>0</v>
      </c>
      <c r="G52" s="397"/>
    </row>
    <row r="53" spans="1:7" ht="76.5">
      <c r="A53" s="443" t="s">
        <v>862</v>
      </c>
      <c r="B53" s="444" t="s">
        <v>863</v>
      </c>
      <c r="C53" s="445" t="s">
        <v>299</v>
      </c>
      <c r="D53" s="445">
        <v>1</v>
      </c>
      <c r="E53" s="446"/>
      <c r="F53" s="447">
        <f t="shared" si="1"/>
        <v>0</v>
      </c>
      <c r="G53" s="397"/>
    </row>
    <row r="54" spans="1:7" ht="15">
      <c r="A54" s="458">
        <v>3</v>
      </c>
      <c r="B54" s="459" t="s">
        <v>864</v>
      </c>
      <c r="C54" s="460"/>
      <c r="D54" s="460"/>
      <c r="E54" s="461"/>
      <c r="F54" s="462"/>
      <c r="G54" s="397"/>
    </row>
    <row r="55" spans="1:7" ht="38.25">
      <c r="A55" s="443" t="s">
        <v>778</v>
      </c>
      <c r="B55" s="444" t="s">
        <v>865</v>
      </c>
      <c r="C55" s="445"/>
      <c r="D55" s="445"/>
      <c r="E55" s="446"/>
      <c r="F55" s="447"/>
      <c r="G55" s="397"/>
    </row>
    <row r="56" spans="1:7" ht="12.75">
      <c r="A56" s="443" t="s">
        <v>780</v>
      </c>
      <c r="B56" s="444" t="s">
        <v>866</v>
      </c>
      <c r="C56" s="445" t="s">
        <v>210</v>
      </c>
      <c r="D56" s="445">
        <v>3</v>
      </c>
      <c r="E56" s="446"/>
      <c r="F56" s="447">
        <f aca="true" t="shared" si="2" ref="F56:F64">D56*E56</f>
        <v>0</v>
      </c>
      <c r="G56" s="397"/>
    </row>
    <row r="57" spans="1:7" ht="12.75">
      <c r="A57" s="443" t="s">
        <v>782</v>
      </c>
      <c r="B57" s="444" t="s">
        <v>867</v>
      </c>
      <c r="C57" s="445" t="s">
        <v>210</v>
      </c>
      <c r="D57" s="445">
        <v>12</v>
      </c>
      <c r="E57" s="446"/>
      <c r="F57" s="447">
        <f t="shared" si="2"/>
        <v>0</v>
      </c>
      <c r="G57" s="397"/>
    </row>
    <row r="58" spans="1:7" ht="12.75">
      <c r="A58" s="443" t="s">
        <v>784</v>
      </c>
      <c r="B58" s="463" t="s">
        <v>868</v>
      </c>
      <c r="C58" s="445" t="s">
        <v>210</v>
      </c>
      <c r="D58" s="445">
        <v>16</v>
      </c>
      <c r="E58" s="446"/>
      <c r="F58" s="447">
        <f t="shared" si="2"/>
        <v>0</v>
      </c>
      <c r="G58" s="397"/>
    </row>
    <row r="59" spans="1:7" ht="12.75">
      <c r="A59" s="443" t="s">
        <v>786</v>
      </c>
      <c r="B59" s="463" t="s">
        <v>869</v>
      </c>
      <c r="C59" s="445" t="s">
        <v>210</v>
      </c>
      <c r="D59" s="445">
        <v>18</v>
      </c>
      <c r="E59" s="446"/>
      <c r="F59" s="447">
        <f t="shared" si="2"/>
        <v>0</v>
      </c>
      <c r="G59" s="397"/>
    </row>
    <row r="60" spans="1:7" ht="12.75">
      <c r="A60" s="443" t="s">
        <v>788</v>
      </c>
      <c r="B60" s="463" t="s">
        <v>870</v>
      </c>
      <c r="C60" s="445" t="s">
        <v>210</v>
      </c>
      <c r="D60" s="445">
        <v>60</v>
      </c>
      <c r="E60" s="446"/>
      <c r="F60" s="447">
        <f t="shared" si="2"/>
        <v>0</v>
      </c>
      <c r="G60" s="397"/>
    </row>
    <row r="61" spans="1:7" ht="12.75">
      <c r="A61" s="443" t="s">
        <v>871</v>
      </c>
      <c r="B61" s="463" t="s">
        <v>872</v>
      </c>
      <c r="C61" s="445" t="s">
        <v>210</v>
      </c>
      <c r="D61" s="445">
        <v>16</v>
      </c>
      <c r="E61" s="446"/>
      <c r="F61" s="447">
        <f t="shared" si="2"/>
        <v>0</v>
      </c>
      <c r="G61" s="397"/>
    </row>
    <row r="62" spans="1:7" ht="12.75">
      <c r="A62" s="448" t="s">
        <v>873</v>
      </c>
      <c r="B62" s="464" t="s">
        <v>874</v>
      </c>
      <c r="C62" s="450" t="s">
        <v>210</v>
      </c>
      <c r="D62" s="450">
        <v>30</v>
      </c>
      <c r="E62" s="451"/>
      <c r="F62" s="452">
        <f t="shared" si="2"/>
        <v>0</v>
      </c>
      <c r="G62" s="397"/>
    </row>
    <row r="63" spans="1:7" ht="12.75">
      <c r="A63" s="453" t="s">
        <v>875</v>
      </c>
      <c r="B63" s="465" t="s">
        <v>876</v>
      </c>
      <c r="C63" s="455" t="s">
        <v>210</v>
      </c>
      <c r="D63" s="455">
        <v>10</v>
      </c>
      <c r="E63" s="456"/>
      <c r="F63" s="457">
        <f t="shared" si="2"/>
        <v>0</v>
      </c>
      <c r="G63" s="397"/>
    </row>
    <row r="64" spans="1:7" ht="12.75">
      <c r="A64" s="443" t="s">
        <v>877</v>
      </c>
      <c r="B64" s="463" t="s">
        <v>878</v>
      </c>
      <c r="C64" s="445" t="s">
        <v>210</v>
      </c>
      <c r="D64" s="445">
        <v>9</v>
      </c>
      <c r="E64" s="446"/>
      <c r="F64" s="447">
        <f t="shared" si="2"/>
        <v>0</v>
      </c>
      <c r="G64" s="397"/>
    </row>
    <row r="65" spans="1:7" ht="25.5">
      <c r="A65" s="443" t="s">
        <v>879</v>
      </c>
      <c r="B65" s="463" t="s">
        <v>880</v>
      </c>
      <c r="C65" s="445"/>
      <c r="D65" s="445"/>
      <c r="E65" s="446"/>
      <c r="F65" s="447"/>
      <c r="G65" s="397"/>
    </row>
    <row r="66" spans="1:7" ht="12.75">
      <c r="A66" s="443" t="s">
        <v>881</v>
      </c>
      <c r="B66" s="463" t="s">
        <v>882</v>
      </c>
      <c r="C66" s="445" t="s">
        <v>210</v>
      </c>
      <c r="D66" s="445">
        <v>3</v>
      </c>
      <c r="E66" s="446"/>
      <c r="F66" s="447">
        <f>D66*E66</f>
        <v>0</v>
      </c>
      <c r="G66" s="397"/>
    </row>
    <row r="67" spans="1:7" ht="38.25">
      <c r="A67" s="443" t="s">
        <v>883</v>
      </c>
      <c r="B67" s="463" t="s">
        <v>884</v>
      </c>
      <c r="C67" s="445"/>
      <c r="D67" s="445"/>
      <c r="E67" s="446"/>
      <c r="F67" s="447"/>
      <c r="G67" s="397"/>
    </row>
    <row r="68" spans="1:7" ht="12.75">
      <c r="A68" s="443" t="s">
        <v>885</v>
      </c>
      <c r="B68" s="463" t="s">
        <v>867</v>
      </c>
      <c r="C68" s="445" t="s">
        <v>210</v>
      </c>
      <c r="D68" s="445">
        <v>16</v>
      </c>
      <c r="E68" s="446"/>
      <c r="F68" s="447">
        <f>D68*E68</f>
        <v>0</v>
      </c>
      <c r="G68" s="397"/>
    </row>
    <row r="69" spans="1:7" ht="12.75">
      <c r="A69" s="443" t="s">
        <v>886</v>
      </c>
      <c r="B69" s="463" t="s">
        <v>870</v>
      </c>
      <c r="C69" s="445" t="s">
        <v>210</v>
      </c>
      <c r="D69" s="445">
        <v>6</v>
      </c>
      <c r="E69" s="446"/>
      <c r="F69" s="447">
        <f>D69*E69</f>
        <v>0</v>
      </c>
      <c r="G69" s="397"/>
    </row>
    <row r="70" spans="1:7" ht="12.75">
      <c r="A70" s="443" t="s">
        <v>887</v>
      </c>
      <c r="B70" s="463" t="s">
        <v>874</v>
      </c>
      <c r="C70" s="445" t="s">
        <v>210</v>
      </c>
      <c r="D70" s="445">
        <v>2</v>
      </c>
      <c r="E70" s="446"/>
      <c r="F70" s="447">
        <f>D70*E70</f>
        <v>0</v>
      </c>
      <c r="G70" s="397"/>
    </row>
    <row r="71" spans="1:7" ht="38.25">
      <c r="A71" s="443" t="s">
        <v>888</v>
      </c>
      <c r="B71" s="463" t="s">
        <v>889</v>
      </c>
      <c r="C71" s="445"/>
      <c r="D71" s="445"/>
      <c r="E71" s="446"/>
      <c r="F71" s="447"/>
      <c r="G71" s="397"/>
    </row>
    <row r="72" spans="1:7" ht="12.75">
      <c r="A72" s="443" t="s">
        <v>890</v>
      </c>
      <c r="B72" s="463" t="s">
        <v>891</v>
      </c>
      <c r="C72" s="445" t="s">
        <v>210</v>
      </c>
      <c r="D72" s="445">
        <v>16</v>
      </c>
      <c r="E72" s="446"/>
      <c r="F72" s="447">
        <f>D72*E72</f>
        <v>0</v>
      </c>
      <c r="G72" s="397"/>
    </row>
    <row r="73" spans="1:7" ht="51">
      <c r="A73" s="443" t="s">
        <v>892</v>
      </c>
      <c r="B73" s="463" t="s">
        <v>893</v>
      </c>
      <c r="C73" s="445"/>
      <c r="D73" s="445"/>
      <c r="E73" s="446"/>
      <c r="F73" s="447"/>
      <c r="G73" s="397"/>
    </row>
    <row r="74" spans="1:7" ht="12.75">
      <c r="A74" s="443" t="s">
        <v>894</v>
      </c>
      <c r="B74" s="463" t="s">
        <v>895</v>
      </c>
      <c r="C74" s="445" t="s">
        <v>210</v>
      </c>
      <c r="D74" s="445">
        <v>3</v>
      </c>
      <c r="E74" s="446"/>
      <c r="F74" s="447">
        <f aca="true" t="shared" si="3" ref="F74:F82">D74*E74</f>
        <v>0</v>
      </c>
      <c r="G74" s="397"/>
    </row>
    <row r="75" spans="1:7" ht="12.75">
      <c r="A75" s="443" t="s">
        <v>896</v>
      </c>
      <c r="B75" s="463" t="s">
        <v>897</v>
      </c>
      <c r="C75" s="445" t="s">
        <v>210</v>
      </c>
      <c r="D75" s="445">
        <v>12</v>
      </c>
      <c r="E75" s="446"/>
      <c r="F75" s="447">
        <f t="shared" si="3"/>
        <v>0</v>
      </c>
      <c r="G75" s="397"/>
    </row>
    <row r="76" spans="1:7" ht="12.75">
      <c r="A76" s="443" t="s">
        <v>898</v>
      </c>
      <c r="B76" s="463" t="s">
        <v>899</v>
      </c>
      <c r="C76" s="445" t="s">
        <v>210</v>
      </c>
      <c r="D76" s="445">
        <v>16</v>
      </c>
      <c r="E76" s="446"/>
      <c r="F76" s="447">
        <f t="shared" si="3"/>
        <v>0</v>
      </c>
      <c r="G76" s="397"/>
    </row>
    <row r="77" spans="1:7" ht="12.75">
      <c r="A77" s="443" t="s">
        <v>900</v>
      </c>
      <c r="B77" s="463" t="s">
        <v>901</v>
      </c>
      <c r="C77" s="445" t="s">
        <v>210</v>
      </c>
      <c r="D77" s="445">
        <v>18</v>
      </c>
      <c r="E77" s="446"/>
      <c r="F77" s="447">
        <f t="shared" si="3"/>
        <v>0</v>
      </c>
      <c r="G77" s="397"/>
    </row>
    <row r="78" spans="1:7" ht="12.75">
      <c r="A78" s="443" t="s">
        <v>902</v>
      </c>
      <c r="B78" s="463" t="s">
        <v>903</v>
      </c>
      <c r="C78" s="445" t="s">
        <v>210</v>
      </c>
      <c r="D78" s="445">
        <v>100</v>
      </c>
      <c r="E78" s="446"/>
      <c r="F78" s="447">
        <f t="shared" si="3"/>
        <v>0</v>
      </c>
      <c r="G78" s="397"/>
    </row>
    <row r="79" spans="1:7" ht="12.75">
      <c r="A79" s="443" t="s">
        <v>904</v>
      </c>
      <c r="B79" s="463" t="s">
        <v>905</v>
      </c>
      <c r="C79" s="445" t="s">
        <v>210</v>
      </c>
      <c r="D79" s="445">
        <v>16</v>
      </c>
      <c r="E79" s="446"/>
      <c r="F79" s="447">
        <f t="shared" si="3"/>
        <v>0</v>
      </c>
      <c r="G79" s="397"/>
    </row>
    <row r="80" spans="1:7" ht="12.75">
      <c r="A80" s="443" t="s">
        <v>906</v>
      </c>
      <c r="B80" s="463" t="s">
        <v>907</v>
      </c>
      <c r="C80" s="445" t="s">
        <v>210</v>
      </c>
      <c r="D80" s="445">
        <v>40</v>
      </c>
      <c r="E80" s="446"/>
      <c r="F80" s="447">
        <f t="shared" si="3"/>
        <v>0</v>
      </c>
      <c r="G80" s="397"/>
    </row>
    <row r="81" spans="1:7" ht="12.75">
      <c r="A81" s="443" t="s">
        <v>908</v>
      </c>
      <c r="B81" s="463" t="s">
        <v>909</v>
      </c>
      <c r="C81" s="445" t="s">
        <v>210</v>
      </c>
      <c r="D81" s="445">
        <v>10</v>
      </c>
      <c r="E81" s="446"/>
      <c r="F81" s="447">
        <f t="shared" si="3"/>
        <v>0</v>
      </c>
      <c r="G81" s="397"/>
    </row>
    <row r="82" spans="1:7" ht="12.75">
      <c r="A82" s="443" t="s">
        <v>910</v>
      </c>
      <c r="B82" s="463" t="s">
        <v>911</v>
      </c>
      <c r="C82" s="445" t="s">
        <v>210</v>
      </c>
      <c r="D82" s="445">
        <v>9</v>
      </c>
      <c r="E82" s="446"/>
      <c r="F82" s="447">
        <f t="shared" si="3"/>
        <v>0</v>
      </c>
      <c r="G82" s="397"/>
    </row>
    <row r="83" spans="1:7" ht="15">
      <c r="A83" s="458">
        <v>4</v>
      </c>
      <c r="B83" s="466" t="s">
        <v>912</v>
      </c>
      <c r="C83" s="460"/>
      <c r="D83" s="460"/>
      <c r="E83" s="461"/>
      <c r="F83" s="462"/>
      <c r="G83" s="397"/>
    </row>
    <row r="84" spans="1:7" ht="38.25">
      <c r="A84" s="443" t="s">
        <v>913</v>
      </c>
      <c r="B84" s="463" t="s">
        <v>914</v>
      </c>
      <c r="C84" s="445"/>
      <c r="D84" s="445"/>
      <c r="E84" s="446"/>
      <c r="F84" s="447"/>
      <c r="G84" s="397"/>
    </row>
    <row r="85" spans="1:7" ht="12.75">
      <c r="A85" s="443" t="s">
        <v>915</v>
      </c>
      <c r="B85" s="463" t="s">
        <v>916</v>
      </c>
      <c r="C85" s="445" t="s">
        <v>299</v>
      </c>
      <c r="D85" s="445">
        <v>8</v>
      </c>
      <c r="E85" s="446"/>
      <c r="F85" s="447">
        <f>D85*E85</f>
        <v>0</v>
      </c>
      <c r="G85" s="397"/>
    </row>
    <row r="86" spans="1:7" ht="51">
      <c r="A86" s="443" t="s">
        <v>917</v>
      </c>
      <c r="B86" s="463" t="s">
        <v>918</v>
      </c>
      <c r="C86" s="445"/>
      <c r="D86" s="445"/>
      <c r="E86" s="446"/>
      <c r="F86" s="447"/>
      <c r="G86" s="397"/>
    </row>
    <row r="87" spans="1:7" ht="12.75">
      <c r="A87" s="443" t="s">
        <v>919</v>
      </c>
      <c r="B87" s="463" t="s">
        <v>920</v>
      </c>
      <c r="C87" s="445" t="s">
        <v>299</v>
      </c>
      <c r="D87" s="445">
        <v>4</v>
      </c>
      <c r="E87" s="446"/>
      <c r="F87" s="447">
        <f>D87*E87</f>
        <v>0</v>
      </c>
      <c r="G87" s="397"/>
    </row>
    <row r="88" spans="1:7" ht="12.75">
      <c r="A88" s="443" t="s">
        <v>921</v>
      </c>
      <c r="B88" s="463" t="s">
        <v>922</v>
      </c>
      <c r="C88" s="445"/>
      <c r="D88" s="445"/>
      <c r="E88" s="446"/>
      <c r="F88" s="447"/>
      <c r="G88" s="397"/>
    </row>
    <row r="89" spans="1:7" ht="12.75">
      <c r="A89" s="443" t="s">
        <v>923</v>
      </c>
      <c r="B89" s="463" t="s">
        <v>924</v>
      </c>
      <c r="C89" s="445" t="s">
        <v>750</v>
      </c>
      <c r="D89" s="445">
        <v>5</v>
      </c>
      <c r="E89" s="446"/>
      <c r="F89" s="447">
        <f aca="true" t="shared" si="4" ref="F89:F106">D89*E89</f>
        <v>0</v>
      </c>
      <c r="G89" s="397"/>
    </row>
    <row r="90" spans="1:7" ht="12.75">
      <c r="A90" s="443" t="s">
        <v>925</v>
      </c>
      <c r="B90" s="463" t="s">
        <v>926</v>
      </c>
      <c r="C90" s="445" t="s">
        <v>750</v>
      </c>
      <c r="D90" s="445">
        <v>6</v>
      </c>
      <c r="E90" s="446"/>
      <c r="F90" s="447">
        <f t="shared" si="4"/>
        <v>0</v>
      </c>
      <c r="G90" s="397"/>
    </row>
    <row r="91" spans="1:7" ht="12.75">
      <c r="A91" s="443" t="s">
        <v>927</v>
      </c>
      <c r="B91" s="463" t="s">
        <v>928</v>
      </c>
      <c r="C91" s="445" t="s">
        <v>750</v>
      </c>
      <c r="D91" s="445">
        <v>12</v>
      </c>
      <c r="E91" s="446"/>
      <c r="F91" s="447">
        <f t="shared" si="4"/>
        <v>0</v>
      </c>
      <c r="G91" s="397"/>
    </row>
    <row r="92" spans="1:7" ht="12.75">
      <c r="A92" s="443" t="s">
        <v>929</v>
      </c>
      <c r="B92" s="463" t="s">
        <v>930</v>
      </c>
      <c r="C92" s="445" t="s">
        <v>750</v>
      </c>
      <c r="D92" s="445">
        <v>16</v>
      </c>
      <c r="E92" s="446"/>
      <c r="F92" s="447">
        <f t="shared" si="4"/>
        <v>0</v>
      </c>
      <c r="G92" s="397"/>
    </row>
    <row r="93" spans="1:7" ht="12.75">
      <c r="A93" s="443" t="s">
        <v>931</v>
      </c>
      <c r="B93" s="463" t="s">
        <v>932</v>
      </c>
      <c r="C93" s="445" t="s">
        <v>750</v>
      </c>
      <c r="D93" s="445">
        <v>12</v>
      </c>
      <c r="E93" s="446"/>
      <c r="F93" s="447">
        <f t="shared" si="4"/>
        <v>0</v>
      </c>
      <c r="G93" s="397"/>
    </row>
    <row r="94" spans="1:7" ht="25.5">
      <c r="A94" s="443" t="s">
        <v>933</v>
      </c>
      <c r="B94" s="463" t="s">
        <v>934</v>
      </c>
      <c r="C94" s="445" t="s">
        <v>750</v>
      </c>
      <c r="D94" s="445">
        <v>3</v>
      </c>
      <c r="E94" s="446"/>
      <c r="F94" s="447">
        <f t="shared" si="4"/>
        <v>0</v>
      </c>
      <c r="G94" s="397"/>
    </row>
    <row r="95" spans="1:7" ht="12.75">
      <c r="A95" s="443" t="s">
        <v>935</v>
      </c>
      <c r="B95" s="463" t="s">
        <v>936</v>
      </c>
      <c r="C95" s="445" t="s">
        <v>750</v>
      </c>
      <c r="D95" s="445">
        <v>5</v>
      </c>
      <c r="E95" s="446"/>
      <c r="F95" s="447">
        <f t="shared" si="4"/>
        <v>0</v>
      </c>
      <c r="G95" s="397"/>
    </row>
    <row r="96" spans="1:7" ht="12.75">
      <c r="A96" s="443" t="s">
        <v>937</v>
      </c>
      <c r="B96" s="463" t="s">
        <v>938</v>
      </c>
      <c r="C96" s="445" t="s">
        <v>750</v>
      </c>
      <c r="D96" s="445">
        <v>1</v>
      </c>
      <c r="E96" s="446"/>
      <c r="F96" s="447">
        <f t="shared" si="4"/>
        <v>0</v>
      </c>
      <c r="G96" s="397"/>
    </row>
    <row r="97" spans="1:7" ht="12.75">
      <c r="A97" s="443" t="s">
        <v>939</v>
      </c>
      <c r="B97" s="463" t="s">
        <v>940</v>
      </c>
      <c r="C97" s="445" t="s">
        <v>750</v>
      </c>
      <c r="D97" s="445">
        <v>1</v>
      </c>
      <c r="E97" s="446"/>
      <c r="F97" s="447">
        <f t="shared" si="4"/>
        <v>0</v>
      </c>
      <c r="G97" s="397"/>
    </row>
    <row r="98" spans="1:7" ht="12.75">
      <c r="A98" s="443" t="s">
        <v>941</v>
      </c>
      <c r="B98" s="463" t="s">
        <v>942</v>
      </c>
      <c r="C98" s="445" t="s">
        <v>750</v>
      </c>
      <c r="D98" s="445">
        <v>2</v>
      </c>
      <c r="E98" s="446"/>
      <c r="F98" s="447">
        <f t="shared" si="4"/>
        <v>0</v>
      </c>
      <c r="G98" s="397"/>
    </row>
    <row r="99" spans="1:7" ht="12.75">
      <c r="A99" s="443" t="s">
        <v>943</v>
      </c>
      <c r="B99" s="463" t="s">
        <v>944</v>
      </c>
      <c r="C99" s="445" t="s">
        <v>750</v>
      </c>
      <c r="D99" s="445">
        <v>2</v>
      </c>
      <c r="E99" s="446"/>
      <c r="F99" s="447">
        <f t="shared" si="4"/>
        <v>0</v>
      </c>
      <c r="G99" s="397"/>
    </row>
    <row r="100" spans="1:7" ht="12.75">
      <c r="A100" s="443" t="s">
        <v>945</v>
      </c>
      <c r="B100" s="463" t="s">
        <v>946</v>
      </c>
      <c r="C100" s="445" t="s">
        <v>750</v>
      </c>
      <c r="D100" s="445">
        <v>2</v>
      </c>
      <c r="E100" s="446"/>
      <c r="F100" s="447">
        <f t="shared" si="4"/>
        <v>0</v>
      </c>
      <c r="G100" s="397"/>
    </row>
    <row r="101" spans="1:7" ht="12.75">
      <c r="A101" s="443" t="s">
        <v>947</v>
      </c>
      <c r="B101" s="463" t="s">
        <v>948</v>
      </c>
      <c r="C101" s="445" t="s">
        <v>750</v>
      </c>
      <c r="D101" s="445">
        <v>3</v>
      </c>
      <c r="E101" s="446"/>
      <c r="F101" s="447">
        <f t="shared" si="4"/>
        <v>0</v>
      </c>
      <c r="G101" s="397"/>
    </row>
    <row r="102" spans="1:7" ht="12.75">
      <c r="A102" s="443" t="s">
        <v>949</v>
      </c>
      <c r="B102" s="463" t="s">
        <v>950</v>
      </c>
      <c r="C102" s="445" t="s">
        <v>750</v>
      </c>
      <c r="D102" s="445">
        <v>2</v>
      </c>
      <c r="E102" s="446"/>
      <c r="F102" s="447">
        <f t="shared" si="4"/>
        <v>0</v>
      </c>
      <c r="G102" s="397"/>
    </row>
    <row r="103" spans="1:7" ht="12.75">
      <c r="A103" s="443" t="s">
        <v>951</v>
      </c>
      <c r="B103" s="463" t="s">
        <v>952</v>
      </c>
      <c r="C103" s="445" t="s">
        <v>750</v>
      </c>
      <c r="D103" s="445">
        <v>10</v>
      </c>
      <c r="E103" s="446"/>
      <c r="F103" s="447">
        <f t="shared" si="4"/>
        <v>0</v>
      </c>
      <c r="G103" s="397"/>
    </row>
    <row r="104" spans="1:7" ht="25.5">
      <c r="A104" s="443" t="s">
        <v>953</v>
      </c>
      <c r="B104" s="463" t="s">
        <v>954</v>
      </c>
      <c r="C104" s="445" t="s">
        <v>750</v>
      </c>
      <c r="D104" s="445">
        <v>2</v>
      </c>
      <c r="E104" s="446"/>
      <c r="F104" s="447">
        <f t="shared" si="4"/>
        <v>0</v>
      </c>
      <c r="G104" s="397"/>
    </row>
    <row r="105" spans="1:7" ht="25.5">
      <c r="A105" s="443" t="s">
        <v>955</v>
      </c>
      <c r="B105" s="463" t="s">
        <v>956</v>
      </c>
      <c r="C105" s="445" t="s">
        <v>750</v>
      </c>
      <c r="D105" s="445">
        <v>1</v>
      </c>
      <c r="E105" s="446"/>
      <c r="F105" s="447">
        <f t="shared" si="4"/>
        <v>0</v>
      </c>
      <c r="G105" s="397"/>
    </row>
    <row r="106" spans="1:7" ht="25.5">
      <c r="A106" s="443" t="s">
        <v>957</v>
      </c>
      <c r="B106" s="463" t="s">
        <v>958</v>
      </c>
      <c r="C106" s="445" t="s">
        <v>299</v>
      </c>
      <c r="D106" s="445">
        <v>2</v>
      </c>
      <c r="E106" s="446"/>
      <c r="F106" s="447">
        <f t="shared" si="4"/>
        <v>0</v>
      </c>
      <c r="G106" s="397"/>
    </row>
    <row r="107" spans="1:7" ht="25.5">
      <c r="A107" s="443" t="s">
        <v>959</v>
      </c>
      <c r="B107" s="463" t="s">
        <v>960</v>
      </c>
      <c r="C107" s="445"/>
      <c r="D107" s="445"/>
      <c r="E107" s="446"/>
      <c r="F107" s="447"/>
      <c r="G107" s="397"/>
    </row>
    <row r="108" spans="1:7" ht="12.75">
      <c r="A108" s="443" t="s">
        <v>961</v>
      </c>
      <c r="B108" s="463" t="s">
        <v>962</v>
      </c>
      <c r="C108" s="445" t="s">
        <v>750</v>
      </c>
      <c r="D108" s="445">
        <v>1</v>
      </c>
      <c r="E108" s="446"/>
      <c r="F108" s="447">
        <f>D108*E108</f>
        <v>0</v>
      </c>
      <c r="G108" s="397"/>
    </row>
    <row r="109" spans="1:7" ht="12.75">
      <c r="A109" s="443" t="s">
        <v>963</v>
      </c>
      <c r="B109" s="463" t="s">
        <v>964</v>
      </c>
      <c r="C109" s="445" t="s">
        <v>750</v>
      </c>
      <c r="D109" s="445">
        <v>4</v>
      </c>
      <c r="E109" s="446"/>
      <c r="F109" s="447">
        <f>D109*E109</f>
        <v>0</v>
      </c>
      <c r="G109" s="397"/>
    </row>
    <row r="110" spans="1:7" ht="12.75">
      <c r="A110" s="448" t="s">
        <v>965</v>
      </c>
      <c r="B110" s="464" t="s">
        <v>966</v>
      </c>
      <c r="C110" s="450" t="s">
        <v>750</v>
      </c>
      <c r="D110" s="450">
        <v>1</v>
      </c>
      <c r="E110" s="451"/>
      <c r="F110" s="452">
        <f>D110*E110</f>
        <v>0</v>
      </c>
      <c r="G110" s="397"/>
    </row>
    <row r="111" spans="1:7" ht="25.5">
      <c r="A111" s="453" t="s">
        <v>967</v>
      </c>
      <c r="B111" s="465" t="s">
        <v>968</v>
      </c>
      <c r="C111" s="455"/>
      <c r="D111" s="455"/>
      <c r="E111" s="456"/>
      <c r="F111" s="457"/>
      <c r="G111" s="397"/>
    </row>
    <row r="112" spans="1:7" ht="12.75">
      <c r="A112" s="443" t="s">
        <v>969</v>
      </c>
      <c r="B112" s="463" t="s">
        <v>970</v>
      </c>
      <c r="C112" s="445"/>
      <c r="D112" s="445">
        <v>1</v>
      </c>
      <c r="E112" s="446"/>
      <c r="F112" s="447">
        <f aca="true" t="shared" si="5" ref="F112:F119">D112*E112</f>
        <v>0</v>
      </c>
      <c r="G112" s="397"/>
    </row>
    <row r="113" spans="1:7" ht="12.75">
      <c r="A113" s="443" t="s">
        <v>971</v>
      </c>
      <c r="B113" s="463" t="s">
        <v>972</v>
      </c>
      <c r="C113" s="445" t="s">
        <v>750</v>
      </c>
      <c r="D113" s="445">
        <v>16</v>
      </c>
      <c r="E113" s="446"/>
      <c r="F113" s="447">
        <f t="shared" si="5"/>
        <v>0</v>
      </c>
      <c r="G113" s="397"/>
    </row>
    <row r="114" spans="1:7" ht="12.75">
      <c r="A114" s="443" t="s">
        <v>973</v>
      </c>
      <c r="B114" s="463" t="s">
        <v>974</v>
      </c>
      <c r="C114" s="445" t="s">
        <v>750</v>
      </c>
      <c r="D114" s="445">
        <v>1</v>
      </c>
      <c r="E114" s="446"/>
      <c r="F114" s="447">
        <f t="shared" si="5"/>
        <v>0</v>
      </c>
      <c r="G114" s="397"/>
    </row>
    <row r="115" spans="1:7" ht="25.5">
      <c r="A115" s="443" t="s">
        <v>975</v>
      </c>
      <c r="B115" s="463" t="s">
        <v>976</v>
      </c>
      <c r="C115" s="445" t="s">
        <v>299</v>
      </c>
      <c r="D115" s="445">
        <v>2</v>
      </c>
      <c r="E115" s="446"/>
      <c r="F115" s="447">
        <f t="shared" si="5"/>
        <v>0</v>
      </c>
      <c r="G115" s="397"/>
    </row>
    <row r="116" spans="1:7" ht="25.5">
      <c r="A116" s="443" t="s">
        <v>977</v>
      </c>
      <c r="B116" s="463" t="s">
        <v>978</v>
      </c>
      <c r="C116" s="445" t="s">
        <v>750</v>
      </c>
      <c r="D116" s="445">
        <v>2</v>
      </c>
      <c r="E116" s="446"/>
      <c r="F116" s="447">
        <f t="shared" si="5"/>
        <v>0</v>
      </c>
      <c r="G116" s="397"/>
    </row>
    <row r="117" spans="1:7" ht="12.75">
      <c r="A117" s="443" t="s">
        <v>979</v>
      </c>
      <c r="B117" s="463" t="s">
        <v>980</v>
      </c>
      <c r="C117" s="445" t="s">
        <v>750</v>
      </c>
      <c r="D117" s="445">
        <v>2</v>
      </c>
      <c r="E117" s="446"/>
      <c r="F117" s="447">
        <f t="shared" si="5"/>
        <v>0</v>
      </c>
      <c r="G117" s="397"/>
    </row>
    <row r="118" spans="1:7" ht="25.5">
      <c r="A118" s="443" t="s">
        <v>981</v>
      </c>
      <c r="B118" s="463" t="s">
        <v>982</v>
      </c>
      <c r="C118" s="445" t="s">
        <v>299</v>
      </c>
      <c r="D118" s="445">
        <v>2</v>
      </c>
      <c r="E118" s="446"/>
      <c r="F118" s="447">
        <f t="shared" si="5"/>
        <v>0</v>
      </c>
      <c r="G118" s="397"/>
    </row>
    <row r="119" spans="1:7" ht="25.5">
      <c r="A119" s="443" t="s">
        <v>983</v>
      </c>
      <c r="B119" s="463" t="s">
        <v>984</v>
      </c>
      <c r="C119" s="445" t="s">
        <v>299</v>
      </c>
      <c r="D119" s="445">
        <v>1</v>
      </c>
      <c r="E119" s="446"/>
      <c r="F119" s="447">
        <f t="shared" si="5"/>
        <v>0</v>
      </c>
      <c r="G119" s="397"/>
    </row>
    <row r="120" spans="1:7" ht="15">
      <c r="A120" s="458">
        <v>5</v>
      </c>
      <c r="B120" s="466" t="s">
        <v>985</v>
      </c>
      <c r="C120" s="460"/>
      <c r="D120" s="460"/>
      <c r="E120" s="461"/>
      <c r="F120" s="462"/>
      <c r="G120" s="397"/>
    </row>
    <row r="121" spans="1:7" ht="51">
      <c r="A121" s="443" t="s">
        <v>986</v>
      </c>
      <c r="B121" s="463" t="s">
        <v>987</v>
      </c>
      <c r="C121" s="445" t="s">
        <v>299</v>
      </c>
      <c r="D121" s="445">
        <v>1</v>
      </c>
      <c r="E121" s="446"/>
      <c r="F121" s="447">
        <f aca="true" t="shared" si="6" ref="F121:F139">D121*E121</f>
        <v>0</v>
      </c>
      <c r="G121" s="397"/>
    </row>
    <row r="122" spans="1:7" ht="38.25">
      <c r="A122" s="443" t="s">
        <v>988</v>
      </c>
      <c r="B122" s="463" t="s">
        <v>989</v>
      </c>
      <c r="C122" s="445" t="s">
        <v>173</v>
      </c>
      <c r="D122" s="445">
        <v>50</v>
      </c>
      <c r="E122" s="446"/>
      <c r="F122" s="447">
        <f t="shared" si="6"/>
        <v>0</v>
      </c>
      <c r="G122" s="397"/>
    </row>
    <row r="123" spans="1:7" ht="51">
      <c r="A123" s="443" t="s">
        <v>990</v>
      </c>
      <c r="B123" s="463" t="s">
        <v>991</v>
      </c>
      <c r="C123" s="445" t="s">
        <v>299</v>
      </c>
      <c r="D123" s="445">
        <v>1</v>
      </c>
      <c r="E123" s="446"/>
      <c r="F123" s="447">
        <f t="shared" si="6"/>
        <v>0</v>
      </c>
      <c r="G123" s="397"/>
    </row>
    <row r="124" spans="1:7" ht="25.5">
      <c r="A124" s="443" t="s">
        <v>992</v>
      </c>
      <c r="B124" s="463" t="s">
        <v>993</v>
      </c>
      <c r="C124" s="445" t="s">
        <v>299</v>
      </c>
      <c r="D124" s="445">
        <v>1</v>
      </c>
      <c r="E124" s="446"/>
      <c r="F124" s="447">
        <f t="shared" si="6"/>
        <v>0</v>
      </c>
      <c r="G124" s="397"/>
    </row>
    <row r="125" spans="1:7" ht="12.75">
      <c r="A125" s="443" t="s">
        <v>994</v>
      </c>
      <c r="B125" s="463" t="s">
        <v>995</v>
      </c>
      <c r="C125" s="445" t="s">
        <v>299</v>
      </c>
      <c r="D125" s="445">
        <v>1</v>
      </c>
      <c r="E125" s="446"/>
      <c r="F125" s="447">
        <f t="shared" si="6"/>
        <v>0</v>
      </c>
      <c r="G125" s="397"/>
    </row>
    <row r="126" spans="1:7" ht="12.75">
      <c r="A126" s="443" t="s">
        <v>996</v>
      </c>
      <c r="B126" s="463" t="s">
        <v>997</v>
      </c>
      <c r="C126" s="445" t="s">
        <v>299</v>
      </c>
      <c r="D126" s="445">
        <v>1</v>
      </c>
      <c r="E126" s="446"/>
      <c r="F126" s="447">
        <f t="shared" si="6"/>
        <v>0</v>
      </c>
      <c r="G126" s="397"/>
    </row>
    <row r="127" spans="1:7" ht="12.75">
      <c r="A127" s="443" t="s">
        <v>998</v>
      </c>
      <c r="B127" s="463" t="s">
        <v>999</v>
      </c>
      <c r="C127" s="445" t="s">
        <v>299</v>
      </c>
      <c r="D127" s="445">
        <v>1</v>
      </c>
      <c r="E127" s="446"/>
      <c r="F127" s="447">
        <f t="shared" si="6"/>
        <v>0</v>
      </c>
      <c r="G127" s="397"/>
    </row>
    <row r="128" spans="1:7" ht="38.25">
      <c r="A128" s="443" t="s">
        <v>1000</v>
      </c>
      <c r="B128" s="463" t="s">
        <v>1001</v>
      </c>
      <c r="C128" s="445" t="s">
        <v>299</v>
      </c>
      <c r="D128" s="445">
        <v>1</v>
      </c>
      <c r="E128" s="446"/>
      <c r="F128" s="447">
        <f t="shared" si="6"/>
        <v>0</v>
      </c>
      <c r="G128" s="397"/>
    </row>
    <row r="129" spans="1:7" ht="12.75">
      <c r="A129" s="443" t="s">
        <v>1002</v>
      </c>
      <c r="B129" s="463" t="s">
        <v>1003</v>
      </c>
      <c r="C129" s="445" t="s">
        <v>750</v>
      </c>
      <c r="D129" s="445">
        <v>1</v>
      </c>
      <c r="E129" s="446"/>
      <c r="F129" s="447">
        <f t="shared" si="6"/>
        <v>0</v>
      </c>
      <c r="G129" s="397"/>
    </row>
    <row r="130" spans="1:7" ht="63.75">
      <c r="A130" s="443" t="s">
        <v>1004</v>
      </c>
      <c r="B130" s="444" t="s">
        <v>1005</v>
      </c>
      <c r="C130" s="445" t="s">
        <v>299</v>
      </c>
      <c r="D130" s="445">
        <v>1</v>
      </c>
      <c r="E130" s="446"/>
      <c r="F130" s="447">
        <f t="shared" si="6"/>
        <v>0</v>
      </c>
      <c r="G130" s="397"/>
    </row>
    <row r="131" spans="1:7" ht="12.75">
      <c r="A131" s="443" t="s">
        <v>1006</v>
      </c>
      <c r="B131" s="463" t="s">
        <v>1007</v>
      </c>
      <c r="C131" s="445" t="s">
        <v>299</v>
      </c>
      <c r="D131" s="445">
        <v>1</v>
      </c>
      <c r="E131" s="446"/>
      <c r="F131" s="447">
        <f t="shared" si="6"/>
        <v>0</v>
      </c>
      <c r="G131" s="397"/>
    </row>
    <row r="132" spans="1:7" ht="25.5">
      <c r="A132" s="443" t="s">
        <v>1008</v>
      </c>
      <c r="B132" s="463" t="s">
        <v>1009</v>
      </c>
      <c r="C132" s="445" t="s">
        <v>299</v>
      </c>
      <c r="D132" s="445">
        <v>1</v>
      </c>
      <c r="E132" s="446"/>
      <c r="F132" s="447">
        <f t="shared" si="6"/>
        <v>0</v>
      </c>
      <c r="G132" s="397"/>
    </row>
    <row r="133" spans="1:7" ht="38.25">
      <c r="A133" s="443" t="s">
        <v>1010</v>
      </c>
      <c r="B133" s="463" t="s">
        <v>1011</v>
      </c>
      <c r="C133" s="445" t="s">
        <v>750</v>
      </c>
      <c r="D133" s="445">
        <v>7</v>
      </c>
      <c r="E133" s="446"/>
      <c r="F133" s="447">
        <f t="shared" si="6"/>
        <v>0</v>
      </c>
      <c r="G133" s="397"/>
    </row>
    <row r="134" spans="1:7" ht="12.75">
      <c r="A134" s="443" t="s">
        <v>1012</v>
      </c>
      <c r="B134" s="463" t="s">
        <v>779</v>
      </c>
      <c r="C134" s="445" t="s">
        <v>299</v>
      </c>
      <c r="D134" s="445">
        <v>1</v>
      </c>
      <c r="E134" s="446"/>
      <c r="F134" s="447">
        <f t="shared" si="6"/>
        <v>0</v>
      </c>
      <c r="G134" s="397"/>
    </row>
    <row r="135" spans="1:7" ht="12.75">
      <c r="A135" s="443" t="s">
        <v>1013</v>
      </c>
      <c r="B135" s="463" t="s">
        <v>1014</v>
      </c>
      <c r="C135" s="445" t="s">
        <v>299</v>
      </c>
      <c r="D135" s="445">
        <v>1</v>
      </c>
      <c r="E135" s="446"/>
      <c r="F135" s="447">
        <f t="shared" si="6"/>
        <v>0</v>
      </c>
      <c r="G135" s="397"/>
    </row>
    <row r="136" spans="1:7" ht="38.25">
      <c r="A136" s="443" t="s">
        <v>1015</v>
      </c>
      <c r="B136" s="463" t="s">
        <v>1016</v>
      </c>
      <c r="C136" s="445" t="s">
        <v>299</v>
      </c>
      <c r="D136" s="445">
        <v>1</v>
      </c>
      <c r="E136" s="446"/>
      <c r="F136" s="447">
        <f t="shared" si="6"/>
        <v>0</v>
      </c>
      <c r="G136" s="397"/>
    </row>
    <row r="137" spans="1:7" ht="25.5">
      <c r="A137" s="443" t="s">
        <v>1017</v>
      </c>
      <c r="B137" s="463" t="s">
        <v>1018</v>
      </c>
      <c r="C137" s="445" t="s">
        <v>750</v>
      </c>
      <c r="D137" s="445">
        <v>1</v>
      </c>
      <c r="E137" s="446"/>
      <c r="F137" s="447">
        <f t="shared" si="6"/>
        <v>0</v>
      </c>
      <c r="G137" s="397"/>
    </row>
    <row r="138" spans="1:7" ht="12.75">
      <c r="A138" s="443" t="s">
        <v>1019</v>
      </c>
      <c r="B138" s="463" t="s">
        <v>1020</v>
      </c>
      <c r="C138" s="445" t="s">
        <v>299</v>
      </c>
      <c r="D138" s="445">
        <v>1</v>
      </c>
      <c r="E138" s="446"/>
      <c r="F138" s="447">
        <f t="shared" si="6"/>
        <v>0</v>
      </c>
      <c r="G138" s="397"/>
    </row>
    <row r="139" spans="1:7" ht="12.75">
      <c r="A139" s="443" t="s">
        <v>1021</v>
      </c>
      <c r="B139" s="463" t="s">
        <v>1022</v>
      </c>
      <c r="C139" s="445" t="s">
        <v>750</v>
      </c>
      <c r="D139" s="445">
        <v>1</v>
      </c>
      <c r="E139" s="446"/>
      <c r="F139" s="447">
        <f t="shared" si="6"/>
        <v>0</v>
      </c>
      <c r="G139" s="397"/>
    </row>
    <row r="140" spans="1:7" ht="12.75">
      <c r="A140" s="467"/>
      <c r="B140" s="468"/>
      <c r="C140" s="469"/>
      <c r="D140" s="469"/>
      <c r="E140" s="470"/>
      <c r="F140" s="471"/>
      <c r="G140" s="397"/>
    </row>
    <row r="141" spans="1:7" ht="15.75">
      <c r="A141" s="572" t="s">
        <v>1023</v>
      </c>
      <c r="B141" s="573"/>
      <c r="C141" s="573"/>
      <c r="D141" s="426"/>
      <c r="E141" s="426"/>
      <c r="F141" s="427">
        <f>SUM(F17:F140)</f>
        <v>0</v>
      </c>
      <c r="G141" s="397"/>
    </row>
    <row r="142" spans="1:7" ht="12.75">
      <c r="A142" s="428"/>
      <c r="B142" s="472"/>
      <c r="C142" s="430"/>
      <c r="D142" s="430"/>
      <c r="E142" s="473"/>
      <c r="F142" s="473"/>
      <c r="G142" s="397"/>
    </row>
    <row r="143" spans="1:7" ht="12.75">
      <c r="A143" s="428"/>
      <c r="B143" s="472"/>
      <c r="C143" s="430"/>
      <c r="D143" s="430"/>
      <c r="E143" s="473"/>
      <c r="F143" s="473"/>
      <c r="G143" s="397"/>
    </row>
    <row r="144" spans="1:7" ht="12.75">
      <c r="A144" s="428"/>
      <c r="B144" s="472"/>
      <c r="C144" s="430"/>
      <c r="D144" s="430"/>
      <c r="E144" s="473"/>
      <c r="F144" s="473"/>
      <c r="G144" s="397"/>
    </row>
    <row r="145" spans="1:7" ht="12.75">
      <c r="A145" s="428"/>
      <c r="B145" s="472"/>
      <c r="C145" s="430"/>
      <c r="D145" s="430"/>
      <c r="E145" s="473"/>
      <c r="F145" s="473"/>
      <c r="G145" s="397"/>
    </row>
    <row r="146" spans="1:7" ht="12.75">
      <c r="A146" s="428"/>
      <c r="B146" s="472"/>
      <c r="C146" s="430"/>
      <c r="D146" s="430"/>
      <c r="E146" s="473"/>
      <c r="F146" s="473"/>
      <c r="G146" s="397"/>
    </row>
    <row r="147" spans="1:7" ht="12.75">
      <c r="A147" s="428"/>
      <c r="B147" s="472"/>
      <c r="C147" s="430"/>
      <c r="D147" s="430"/>
      <c r="E147" s="473"/>
      <c r="F147" s="473"/>
      <c r="G147" s="397"/>
    </row>
    <row r="148" spans="1:7" ht="12.75">
      <c r="A148" s="428"/>
      <c r="B148" s="472"/>
      <c r="C148" s="430"/>
      <c r="D148" s="430"/>
      <c r="E148" s="473"/>
      <c r="F148" s="473"/>
      <c r="G148" s="397"/>
    </row>
    <row r="149" spans="1:7" ht="12.75">
      <c r="A149" s="428"/>
      <c r="B149" s="472"/>
      <c r="C149" s="430"/>
      <c r="D149" s="430"/>
      <c r="E149" s="473"/>
      <c r="F149" s="473"/>
      <c r="G149" s="397"/>
    </row>
    <row r="150" spans="1:7" ht="12.75">
      <c r="A150" s="428"/>
      <c r="B150" s="472"/>
      <c r="C150" s="430"/>
      <c r="D150" s="430"/>
      <c r="E150" s="473"/>
      <c r="F150" s="473"/>
      <c r="G150" s="397"/>
    </row>
    <row r="151" spans="1:7" ht="12.75">
      <c r="A151" s="428"/>
      <c r="B151" s="472"/>
      <c r="C151" s="430"/>
      <c r="D151" s="430"/>
      <c r="E151" s="473"/>
      <c r="F151" s="473"/>
      <c r="G151" s="397"/>
    </row>
    <row r="152" spans="1:7" ht="12.75">
      <c r="A152" s="428"/>
      <c r="B152" s="472"/>
      <c r="C152" s="430"/>
      <c r="D152" s="430"/>
      <c r="E152" s="473"/>
      <c r="F152" s="473"/>
      <c r="G152" s="397"/>
    </row>
    <row r="153" spans="1:7" ht="12.75">
      <c r="A153" s="428"/>
      <c r="B153" s="472"/>
      <c r="C153" s="430"/>
      <c r="D153" s="430"/>
      <c r="E153" s="473"/>
      <c r="F153" s="473"/>
      <c r="G153" s="397"/>
    </row>
    <row r="154" spans="1:7" ht="12.75">
      <c r="A154" s="428"/>
      <c r="B154" s="472"/>
      <c r="C154" s="430"/>
      <c r="D154" s="430"/>
      <c r="E154" s="473"/>
      <c r="F154" s="473"/>
      <c r="G154" s="397"/>
    </row>
    <row r="155" spans="1:7" ht="12.75">
      <c r="A155" s="428"/>
      <c r="B155" s="472"/>
      <c r="C155" s="430"/>
      <c r="D155" s="430"/>
      <c r="E155" s="473"/>
      <c r="F155" s="473"/>
      <c r="G155" s="397"/>
    </row>
    <row r="156" spans="1:7" ht="12.75">
      <c r="A156" s="428"/>
      <c r="B156" s="472"/>
      <c r="C156" s="430"/>
      <c r="D156" s="430"/>
      <c r="E156" s="473"/>
      <c r="F156" s="473"/>
      <c r="G156" s="397"/>
    </row>
    <row r="157" spans="1:7" ht="12.75">
      <c r="A157" s="428"/>
      <c r="B157" s="472"/>
      <c r="C157" s="430"/>
      <c r="D157" s="430"/>
      <c r="E157" s="473"/>
      <c r="F157" s="473"/>
      <c r="G157" s="397"/>
    </row>
    <row r="158" spans="1:7" ht="12.75">
      <c r="A158" s="428"/>
      <c r="B158" s="472"/>
      <c r="C158" s="430"/>
      <c r="D158" s="430"/>
      <c r="E158" s="473"/>
      <c r="F158" s="473"/>
      <c r="G158" s="397"/>
    </row>
    <row r="159" spans="1:7" ht="12.75">
      <c r="A159" s="428"/>
      <c r="B159" s="472"/>
      <c r="C159" s="430"/>
      <c r="D159" s="430"/>
      <c r="E159" s="473"/>
      <c r="F159" s="473"/>
      <c r="G159" s="397"/>
    </row>
    <row r="160" spans="1:7" ht="12.75">
      <c r="A160" s="428"/>
      <c r="B160" s="472"/>
      <c r="C160" s="430"/>
      <c r="D160" s="430"/>
      <c r="E160" s="473"/>
      <c r="F160" s="473"/>
      <c r="G160" s="397"/>
    </row>
    <row r="161" spans="1:7" ht="12.75">
      <c r="A161" s="428"/>
      <c r="B161" s="472"/>
      <c r="C161" s="430"/>
      <c r="D161" s="430"/>
      <c r="E161" s="473"/>
      <c r="F161" s="473"/>
      <c r="G161" s="397"/>
    </row>
    <row r="162" spans="1:7" ht="12.75">
      <c r="A162" s="428"/>
      <c r="B162" s="472"/>
      <c r="C162" s="430"/>
      <c r="D162" s="430"/>
      <c r="E162" s="473"/>
      <c r="F162" s="473"/>
      <c r="G162" s="397"/>
    </row>
    <row r="163" spans="1:7" ht="12.75">
      <c r="A163" s="428"/>
      <c r="B163" s="472"/>
      <c r="C163" s="430"/>
      <c r="D163" s="430"/>
      <c r="E163" s="473"/>
      <c r="F163" s="473"/>
      <c r="G163" s="397"/>
    </row>
    <row r="164" spans="1:7" ht="12.75">
      <c r="A164" s="428"/>
      <c r="B164" s="472"/>
      <c r="C164" s="430"/>
      <c r="D164" s="430"/>
      <c r="E164" s="473"/>
      <c r="F164" s="473"/>
      <c r="G164" s="397"/>
    </row>
    <row r="165" spans="1:7" ht="12.75">
      <c r="A165" s="428"/>
      <c r="B165" s="472"/>
      <c r="C165" s="430"/>
      <c r="D165" s="430"/>
      <c r="E165" s="473"/>
      <c r="F165" s="473"/>
      <c r="G165" s="397"/>
    </row>
    <row r="166" spans="1:7" ht="12.75">
      <c r="A166" s="428"/>
      <c r="B166" s="472"/>
      <c r="C166" s="430"/>
      <c r="D166" s="430"/>
      <c r="E166" s="473"/>
      <c r="F166" s="473"/>
      <c r="G166" s="397"/>
    </row>
    <row r="167" spans="1:7" ht="12.75">
      <c r="A167" s="428"/>
      <c r="B167" s="472"/>
      <c r="C167" s="430"/>
      <c r="D167" s="430"/>
      <c r="E167" s="473"/>
      <c r="F167" s="473"/>
      <c r="G167" s="397"/>
    </row>
    <row r="168" spans="1:7" ht="12.75">
      <c r="A168" s="428"/>
      <c r="B168" s="472"/>
      <c r="C168" s="430"/>
      <c r="D168" s="430"/>
      <c r="E168" s="473"/>
      <c r="F168" s="473"/>
      <c r="G168" s="397"/>
    </row>
    <row r="169" spans="1:7" ht="12.75">
      <c r="A169" s="428"/>
      <c r="B169" s="472"/>
      <c r="C169" s="430"/>
      <c r="D169" s="430"/>
      <c r="E169" s="473"/>
      <c r="F169" s="473"/>
      <c r="G169" s="397"/>
    </row>
    <row r="170" spans="1:7" ht="12.75">
      <c r="A170" s="428"/>
      <c r="B170" s="472"/>
      <c r="C170" s="430"/>
      <c r="D170" s="430"/>
      <c r="E170" s="473"/>
      <c r="F170" s="473"/>
      <c r="G170" s="397"/>
    </row>
    <row r="171" spans="1:7" ht="12.75">
      <c r="A171" s="428"/>
      <c r="B171" s="472"/>
      <c r="C171" s="430"/>
      <c r="D171" s="430"/>
      <c r="E171" s="473"/>
      <c r="F171" s="473"/>
      <c r="G171" s="397"/>
    </row>
    <row r="172" spans="1:7" ht="12.75">
      <c r="A172" s="428"/>
      <c r="B172" s="472"/>
      <c r="C172" s="430"/>
      <c r="D172" s="430"/>
      <c r="E172" s="473"/>
      <c r="F172" s="473"/>
      <c r="G172" s="397"/>
    </row>
    <row r="173" spans="1:7" ht="12.75">
      <c r="A173" s="428"/>
      <c r="B173" s="472"/>
      <c r="C173" s="430"/>
      <c r="D173" s="430"/>
      <c r="E173" s="473"/>
      <c r="F173" s="473"/>
      <c r="G173" s="397"/>
    </row>
    <row r="174" spans="1:7" ht="12.75">
      <c r="A174" s="428"/>
      <c r="B174" s="472"/>
      <c r="C174" s="430"/>
      <c r="D174" s="430"/>
      <c r="E174" s="473"/>
      <c r="F174" s="473"/>
      <c r="G174" s="397"/>
    </row>
    <row r="175" spans="1:7" ht="12.75">
      <c r="A175" s="428"/>
      <c r="B175" s="472"/>
      <c r="C175" s="430"/>
      <c r="D175" s="430"/>
      <c r="E175" s="473"/>
      <c r="F175" s="473"/>
      <c r="G175" s="397"/>
    </row>
    <row r="176" spans="1:7" ht="12.75">
      <c r="A176" s="428"/>
      <c r="B176" s="472"/>
      <c r="C176" s="430"/>
      <c r="D176" s="430"/>
      <c r="E176" s="473"/>
      <c r="F176" s="473"/>
      <c r="G176" s="397"/>
    </row>
    <row r="177" spans="1:7" ht="12.75">
      <c r="A177" s="428"/>
      <c r="B177" s="472"/>
      <c r="C177" s="430"/>
      <c r="D177" s="430"/>
      <c r="E177" s="473"/>
      <c r="F177" s="473"/>
      <c r="G177" s="397"/>
    </row>
    <row r="178" spans="1:7" ht="12.75">
      <c r="A178" s="428"/>
      <c r="B178" s="472"/>
      <c r="C178" s="430"/>
      <c r="D178" s="430"/>
      <c r="E178" s="473"/>
      <c r="F178" s="473"/>
      <c r="G178" s="397"/>
    </row>
    <row r="179" spans="1:7" ht="12.75">
      <c r="A179" s="428"/>
      <c r="B179" s="472"/>
      <c r="C179" s="430"/>
      <c r="D179" s="430"/>
      <c r="E179" s="473"/>
      <c r="F179" s="473"/>
      <c r="G179" s="397"/>
    </row>
    <row r="180" spans="1:7" ht="12.75">
      <c r="A180" s="428"/>
      <c r="B180" s="472"/>
      <c r="C180" s="430"/>
      <c r="D180" s="430"/>
      <c r="E180" s="473"/>
      <c r="F180" s="473"/>
      <c r="G180" s="397"/>
    </row>
    <row r="181" spans="1:7" ht="12.75">
      <c r="A181" s="428"/>
      <c r="B181" s="472"/>
      <c r="C181" s="430"/>
      <c r="D181" s="430"/>
      <c r="E181" s="473"/>
      <c r="F181" s="473"/>
      <c r="G181" s="397"/>
    </row>
    <row r="182" spans="1:7" ht="12.75">
      <c r="A182" s="428"/>
      <c r="B182" s="472"/>
      <c r="C182" s="430"/>
      <c r="D182" s="430"/>
      <c r="E182" s="473"/>
      <c r="F182" s="473"/>
      <c r="G182" s="397"/>
    </row>
    <row r="183" spans="1:7" ht="12.75">
      <c r="A183" s="428"/>
      <c r="B183" s="472"/>
      <c r="C183" s="430"/>
      <c r="D183" s="430"/>
      <c r="E183" s="473"/>
      <c r="F183" s="473"/>
      <c r="G183" s="397"/>
    </row>
    <row r="184" spans="1:7" ht="12.75">
      <c r="A184" s="428"/>
      <c r="B184" s="472"/>
      <c r="C184" s="430"/>
      <c r="D184" s="430"/>
      <c r="E184" s="473"/>
      <c r="F184" s="473"/>
      <c r="G184" s="397"/>
    </row>
    <row r="185" spans="1:7" ht="12.75">
      <c r="A185" s="428"/>
      <c r="B185" s="472"/>
      <c r="C185" s="430"/>
      <c r="D185" s="430"/>
      <c r="E185" s="473"/>
      <c r="F185" s="473"/>
      <c r="G185" s="397"/>
    </row>
    <row r="186" spans="1:7" ht="12.75">
      <c r="A186" s="428"/>
      <c r="B186" s="472"/>
      <c r="C186" s="430"/>
      <c r="D186" s="430"/>
      <c r="E186" s="473"/>
      <c r="F186" s="473"/>
      <c r="G186" s="397"/>
    </row>
    <row r="187" spans="1:7" ht="12.75">
      <c r="A187" s="428"/>
      <c r="B187" s="472"/>
      <c r="C187" s="430"/>
      <c r="D187" s="430"/>
      <c r="E187" s="473"/>
      <c r="F187" s="473"/>
      <c r="G187" s="397"/>
    </row>
    <row r="188" spans="1:7" ht="12.75">
      <c r="A188" s="428"/>
      <c r="B188" s="472"/>
      <c r="C188" s="430"/>
      <c r="D188" s="430"/>
      <c r="E188" s="473"/>
      <c r="F188" s="473"/>
      <c r="G188" s="397"/>
    </row>
    <row r="189" spans="1:7" ht="12.75">
      <c r="A189" s="428"/>
      <c r="B189" s="472"/>
      <c r="C189" s="430"/>
      <c r="D189" s="430"/>
      <c r="E189" s="473"/>
      <c r="F189" s="473"/>
      <c r="G189" s="397"/>
    </row>
    <row r="190" spans="1:7" ht="12.75">
      <c r="A190" s="428"/>
      <c r="B190" s="472"/>
      <c r="C190" s="430"/>
      <c r="D190" s="430"/>
      <c r="E190" s="473"/>
      <c r="F190" s="473"/>
      <c r="G190" s="397"/>
    </row>
    <row r="191" spans="1:7" ht="12.75">
      <c r="A191" s="428"/>
      <c r="B191" s="472"/>
      <c r="C191" s="430"/>
      <c r="D191" s="430"/>
      <c r="E191" s="473"/>
      <c r="F191" s="473"/>
      <c r="G191" s="397"/>
    </row>
    <row r="192" spans="1:7" ht="12.75">
      <c r="A192" s="428"/>
      <c r="B192" s="472"/>
      <c r="C192" s="430"/>
      <c r="D192" s="430"/>
      <c r="E192" s="473"/>
      <c r="F192" s="473"/>
      <c r="G192" s="397"/>
    </row>
    <row r="193" spans="1:7" ht="12.75">
      <c r="A193" s="428"/>
      <c r="B193" s="472"/>
      <c r="C193" s="430"/>
      <c r="D193" s="430"/>
      <c r="E193" s="473"/>
      <c r="F193" s="473"/>
      <c r="G193" s="397"/>
    </row>
    <row r="194" spans="1:7" ht="12.75">
      <c r="A194" s="428"/>
      <c r="B194" s="472"/>
      <c r="C194" s="430"/>
      <c r="D194" s="430"/>
      <c r="E194" s="473"/>
      <c r="F194" s="473"/>
      <c r="G194" s="397"/>
    </row>
    <row r="195" spans="1:7" ht="12.75">
      <c r="A195" s="428"/>
      <c r="B195" s="472"/>
      <c r="C195" s="430"/>
      <c r="D195" s="430"/>
      <c r="E195" s="473"/>
      <c r="F195" s="473"/>
      <c r="G195" s="397"/>
    </row>
    <row r="196" spans="1:7" ht="12.75">
      <c r="A196" s="428"/>
      <c r="B196" s="472"/>
      <c r="C196" s="430"/>
      <c r="D196" s="430"/>
      <c r="E196" s="473"/>
      <c r="F196" s="473"/>
      <c r="G196" s="397"/>
    </row>
    <row r="197" spans="1:7" ht="12.75">
      <c r="A197" s="428"/>
      <c r="B197" s="472"/>
      <c r="C197" s="430"/>
      <c r="D197" s="430"/>
      <c r="E197" s="473"/>
      <c r="F197" s="473"/>
      <c r="G197" s="397"/>
    </row>
    <row r="198" spans="1:7" ht="12.75">
      <c r="A198" s="428"/>
      <c r="B198" s="472"/>
      <c r="C198" s="430"/>
      <c r="D198" s="430"/>
      <c r="E198" s="473"/>
      <c r="F198" s="473"/>
      <c r="G198" s="397"/>
    </row>
    <row r="199" spans="1:7" ht="12.75">
      <c r="A199" s="428"/>
      <c r="B199" s="472"/>
      <c r="C199" s="430"/>
      <c r="D199" s="430"/>
      <c r="E199" s="473"/>
      <c r="F199" s="473"/>
      <c r="G199" s="397"/>
    </row>
    <row r="200" spans="1:7" ht="12.75">
      <c r="A200" s="428"/>
      <c r="B200" s="472"/>
      <c r="C200" s="430"/>
      <c r="D200" s="430"/>
      <c r="E200" s="473"/>
      <c r="F200" s="473"/>
      <c r="G200" s="397"/>
    </row>
    <row r="201" spans="1:7" ht="12.75">
      <c r="A201" s="428"/>
      <c r="B201" s="472"/>
      <c r="C201" s="430"/>
      <c r="D201" s="430"/>
      <c r="E201" s="473"/>
      <c r="F201" s="473"/>
      <c r="G201" s="397"/>
    </row>
    <row r="202" spans="1:7" ht="12.75">
      <c r="A202" s="428"/>
      <c r="B202" s="472"/>
      <c r="C202" s="430"/>
      <c r="D202" s="430"/>
      <c r="E202" s="473"/>
      <c r="F202" s="473"/>
      <c r="G202" s="397"/>
    </row>
    <row r="203" spans="1:7" ht="12.75">
      <c r="A203" s="428"/>
      <c r="B203" s="472"/>
      <c r="C203" s="430"/>
      <c r="D203" s="430"/>
      <c r="E203" s="473"/>
      <c r="F203" s="473"/>
      <c r="G203" s="397"/>
    </row>
    <row r="204" spans="1:7" ht="12.75">
      <c r="A204" s="428"/>
      <c r="B204" s="472"/>
      <c r="C204" s="430"/>
      <c r="D204" s="430"/>
      <c r="E204" s="473"/>
      <c r="F204" s="473"/>
      <c r="G204" s="397"/>
    </row>
    <row r="205" spans="1:7" ht="12.75">
      <c r="A205" s="428"/>
      <c r="B205" s="472"/>
      <c r="C205" s="430"/>
      <c r="D205" s="430"/>
      <c r="E205" s="473"/>
      <c r="F205" s="473"/>
      <c r="G205" s="397"/>
    </row>
    <row r="206" spans="1:7" ht="12.75">
      <c r="A206" s="428"/>
      <c r="B206" s="472"/>
      <c r="C206" s="430"/>
      <c r="D206" s="430"/>
      <c r="E206" s="473"/>
      <c r="F206" s="473"/>
      <c r="G206" s="397"/>
    </row>
    <row r="207" spans="1:7" ht="12.75">
      <c r="A207" s="428"/>
      <c r="B207" s="472"/>
      <c r="C207" s="430"/>
      <c r="D207" s="430"/>
      <c r="E207" s="473"/>
      <c r="F207" s="473"/>
      <c r="G207" s="397"/>
    </row>
    <row r="208" spans="1:7" ht="12.75">
      <c r="A208" s="428"/>
      <c r="B208" s="472"/>
      <c r="C208" s="430"/>
      <c r="D208" s="430"/>
      <c r="E208" s="473"/>
      <c r="F208" s="473"/>
      <c r="G208" s="397"/>
    </row>
    <row r="209" spans="1:7" ht="12.75">
      <c r="A209" s="428"/>
      <c r="B209" s="472"/>
      <c r="C209" s="430"/>
      <c r="D209" s="430"/>
      <c r="E209" s="473"/>
      <c r="F209" s="473"/>
      <c r="G209" s="397"/>
    </row>
    <row r="210" spans="1:7" ht="12.75">
      <c r="A210" s="428"/>
      <c r="B210" s="472"/>
      <c r="C210" s="430"/>
      <c r="D210" s="430"/>
      <c r="E210" s="473"/>
      <c r="F210" s="473"/>
      <c r="G210" s="397"/>
    </row>
    <row r="211" spans="1:7" ht="12.75">
      <c r="A211" s="428"/>
      <c r="B211" s="472"/>
      <c r="C211" s="430"/>
      <c r="D211" s="430"/>
      <c r="E211" s="473"/>
      <c r="F211" s="473"/>
      <c r="G211" s="397"/>
    </row>
    <row r="212" spans="1:7" ht="12.75">
      <c r="A212" s="428"/>
      <c r="B212" s="472"/>
      <c r="C212" s="430"/>
      <c r="D212" s="430"/>
      <c r="E212" s="473"/>
      <c r="F212" s="473"/>
      <c r="G212" s="397"/>
    </row>
    <row r="213" spans="1:7" ht="12.75">
      <c r="A213" s="428"/>
      <c r="B213" s="472"/>
      <c r="C213" s="430"/>
      <c r="D213" s="430"/>
      <c r="E213" s="473"/>
      <c r="F213" s="473"/>
      <c r="G213" s="397"/>
    </row>
    <row r="214" spans="1:7" ht="12.75">
      <c r="A214" s="428"/>
      <c r="B214" s="472"/>
      <c r="C214" s="430"/>
      <c r="D214" s="430"/>
      <c r="E214" s="473"/>
      <c r="F214" s="473"/>
      <c r="G214" s="397"/>
    </row>
    <row r="215" spans="1:7" ht="12.75">
      <c r="A215" s="428"/>
      <c r="B215" s="472"/>
      <c r="C215" s="430"/>
      <c r="D215" s="430"/>
      <c r="E215" s="473"/>
      <c r="F215" s="473"/>
      <c r="G215" s="397"/>
    </row>
    <row r="216" spans="1:7" ht="12.75">
      <c r="A216" s="428"/>
      <c r="B216" s="472"/>
      <c r="C216" s="430"/>
      <c r="D216" s="430"/>
      <c r="E216" s="473"/>
      <c r="F216" s="473"/>
      <c r="G216" s="397"/>
    </row>
    <row r="217" spans="1:7" ht="12.75">
      <c r="A217" s="428"/>
      <c r="B217" s="472"/>
      <c r="C217" s="430"/>
      <c r="D217" s="430"/>
      <c r="E217" s="473"/>
      <c r="F217" s="473"/>
      <c r="G217" s="397"/>
    </row>
    <row r="218" spans="1:7" ht="12.75">
      <c r="A218" s="428"/>
      <c r="B218" s="472"/>
      <c r="C218" s="430"/>
      <c r="D218" s="430"/>
      <c r="E218" s="473"/>
      <c r="F218" s="473"/>
      <c r="G218" s="397"/>
    </row>
    <row r="219" spans="1:7" ht="12.75">
      <c r="A219" s="428"/>
      <c r="B219" s="472"/>
      <c r="C219" s="430"/>
      <c r="D219" s="430"/>
      <c r="E219" s="473"/>
      <c r="F219" s="473"/>
      <c r="G219" s="397"/>
    </row>
    <row r="220" spans="1:7" ht="12.75">
      <c r="A220" s="428"/>
      <c r="B220" s="472"/>
      <c r="C220" s="430"/>
      <c r="D220" s="430"/>
      <c r="E220" s="473"/>
      <c r="F220" s="473"/>
      <c r="G220" s="397"/>
    </row>
    <row r="221" spans="1:7" ht="12.75">
      <c r="A221" s="428"/>
      <c r="B221" s="472"/>
      <c r="C221" s="430"/>
      <c r="D221" s="430"/>
      <c r="E221" s="473"/>
      <c r="F221" s="473"/>
      <c r="G221" s="397"/>
    </row>
    <row r="222" spans="1:7" ht="12.75">
      <c r="A222" s="428"/>
      <c r="B222" s="472"/>
      <c r="C222" s="430"/>
      <c r="D222" s="430"/>
      <c r="E222" s="473"/>
      <c r="F222" s="473"/>
      <c r="G222" s="397"/>
    </row>
    <row r="223" spans="1:7" ht="12.75">
      <c r="A223" s="428"/>
      <c r="B223" s="472"/>
      <c r="C223" s="430"/>
      <c r="D223" s="430"/>
      <c r="E223" s="473"/>
      <c r="F223" s="473"/>
      <c r="G223" s="397"/>
    </row>
    <row r="224" spans="1:7" ht="12.75">
      <c r="A224" s="428"/>
      <c r="B224" s="472"/>
      <c r="C224" s="430"/>
      <c r="D224" s="430"/>
      <c r="E224" s="473"/>
      <c r="F224" s="473"/>
      <c r="G224" s="397"/>
    </row>
    <row r="225" spans="1:7" ht="12.75">
      <c r="A225" s="428"/>
      <c r="B225" s="472"/>
      <c r="C225" s="430"/>
      <c r="D225" s="430"/>
      <c r="E225" s="473"/>
      <c r="F225" s="473"/>
      <c r="G225" s="397"/>
    </row>
    <row r="226" spans="1:7" ht="12.75">
      <c r="A226" s="428"/>
      <c r="B226" s="472"/>
      <c r="C226" s="430"/>
      <c r="D226" s="430"/>
      <c r="E226" s="473"/>
      <c r="F226" s="473"/>
      <c r="G226" s="397"/>
    </row>
    <row r="227" spans="1:7" ht="12.75">
      <c r="A227" s="428"/>
      <c r="B227" s="472"/>
      <c r="C227" s="430"/>
      <c r="D227" s="430"/>
      <c r="E227" s="473"/>
      <c r="F227" s="473"/>
      <c r="G227" s="397"/>
    </row>
    <row r="228" spans="1:7" ht="12.75">
      <c r="A228" s="428"/>
      <c r="B228" s="472"/>
      <c r="C228" s="430"/>
      <c r="D228" s="430"/>
      <c r="E228" s="473"/>
      <c r="F228" s="473"/>
      <c r="G228" s="397"/>
    </row>
    <row r="229" spans="1:7" ht="12.75">
      <c r="A229" s="428"/>
      <c r="B229" s="472"/>
      <c r="C229" s="430"/>
      <c r="D229" s="430"/>
      <c r="E229" s="473"/>
      <c r="F229" s="473"/>
      <c r="G229" s="397"/>
    </row>
    <row r="230" spans="1:7" ht="12.75">
      <c r="A230" s="428"/>
      <c r="B230" s="472"/>
      <c r="C230" s="430"/>
      <c r="D230" s="430"/>
      <c r="E230" s="473"/>
      <c r="F230" s="473"/>
      <c r="G230" s="397"/>
    </row>
    <row r="231" spans="1:7" ht="12.75">
      <c r="A231" s="428"/>
      <c r="B231" s="472"/>
      <c r="C231" s="430"/>
      <c r="D231" s="430"/>
      <c r="E231" s="473"/>
      <c r="F231" s="473"/>
      <c r="G231" s="397"/>
    </row>
    <row r="232" spans="1:7" ht="12.75">
      <c r="A232" s="428"/>
      <c r="B232" s="472"/>
      <c r="C232" s="430"/>
      <c r="D232" s="430"/>
      <c r="E232" s="473"/>
      <c r="F232" s="473"/>
      <c r="G232" s="397"/>
    </row>
    <row r="233" spans="1:7" ht="12.75">
      <c r="A233" s="428"/>
      <c r="B233" s="472"/>
      <c r="C233" s="430"/>
      <c r="D233" s="430"/>
      <c r="E233" s="473"/>
      <c r="F233" s="473"/>
      <c r="G233" s="397"/>
    </row>
    <row r="234" spans="1:7" ht="12.75">
      <c r="A234" s="428"/>
      <c r="B234" s="472"/>
      <c r="C234" s="430"/>
      <c r="D234" s="430"/>
      <c r="E234" s="473"/>
      <c r="F234" s="473"/>
      <c r="G234" s="397"/>
    </row>
    <row r="235" spans="1:7" ht="12.75">
      <c r="A235" s="428"/>
      <c r="B235" s="472"/>
      <c r="C235" s="430"/>
      <c r="D235" s="430"/>
      <c r="E235" s="473"/>
      <c r="F235" s="473"/>
      <c r="G235" s="397"/>
    </row>
    <row r="236" spans="1:7" ht="12.75">
      <c r="A236" s="428"/>
      <c r="B236" s="472"/>
      <c r="C236" s="430"/>
      <c r="D236" s="430"/>
      <c r="E236" s="473"/>
      <c r="F236" s="473"/>
      <c r="G236" s="397"/>
    </row>
    <row r="237" spans="1:7" ht="12.75">
      <c r="A237" s="428"/>
      <c r="B237" s="472"/>
      <c r="C237" s="430"/>
      <c r="D237" s="430"/>
      <c r="E237" s="473"/>
      <c r="F237" s="473"/>
      <c r="G237" s="397"/>
    </row>
    <row r="238" spans="1:7" ht="12.75">
      <c r="A238" s="428"/>
      <c r="B238" s="472"/>
      <c r="C238" s="430"/>
      <c r="D238" s="430"/>
      <c r="E238" s="473"/>
      <c r="F238" s="473"/>
      <c r="G238" s="397"/>
    </row>
    <row r="239" spans="1:7" ht="12.75">
      <c r="A239" s="428"/>
      <c r="B239" s="472"/>
      <c r="C239" s="430"/>
      <c r="D239" s="430"/>
      <c r="E239" s="473"/>
      <c r="F239" s="473"/>
      <c r="G239" s="397"/>
    </row>
    <row r="240" spans="1:7" ht="12.75">
      <c r="A240" s="428"/>
      <c r="B240" s="472"/>
      <c r="C240" s="430"/>
      <c r="D240" s="430"/>
      <c r="E240" s="473"/>
      <c r="F240" s="473"/>
      <c r="G240" s="397"/>
    </row>
    <row r="241" spans="1:7" ht="12.75">
      <c r="A241" s="428"/>
      <c r="B241" s="472"/>
      <c r="C241" s="430"/>
      <c r="D241" s="430"/>
      <c r="E241" s="473"/>
      <c r="F241" s="473"/>
      <c r="G241" s="397"/>
    </row>
    <row r="242" spans="1:7" ht="12.75">
      <c r="A242" s="428"/>
      <c r="B242" s="472"/>
      <c r="C242" s="430"/>
      <c r="D242" s="430"/>
      <c r="E242" s="473"/>
      <c r="F242" s="473"/>
      <c r="G242" s="397"/>
    </row>
    <row r="243" spans="1:7" ht="12.75">
      <c r="A243" s="428"/>
      <c r="B243" s="472"/>
      <c r="C243" s="430"/>
      <c r="D243" s="430"/>
      <c r="E243" s="473"/>
      <c r="F243" s="473"/>
      <c r="G243" s="397"/>
    </row>
    <row r="244" spans="1:7" ht="12.75">
      <c r="A244" s="428"/>
      <c r="B244" s="472"/>
      <c r="C244" s="430"/>
      <c r="D244" s="430"/>
      <c r="E244" s="473"/>
      <c r="F244" s="473"/>
      <c r="G244" s="397"/>
    </row>
    <row r="245" spans="1:7" ht="12.75">
      <c r="A245" s="428"/>
      <c r="B245" s="472"/>
      <c r="C245" s="430"/>
      <c r="D245" s="430"/>
      <c r="E245" s="473"/>
      <c r="F245" s="473"/>
      <c r="G245" s="397"/>
    </row>
    <row r="246" spans="1:7" ht="12.75">
      <c r="A246" s="428"/>
      <c r="B246" s="472"/>
      <c r="C246" s="430"/>
      <c r="D246" s="430"/>
      <c r="E246" s="473"/>
      <c r="F246" s="473"/>
      <c r="G246" s="397"/>
    </row>
    <row r="247" spans="1:7" ht="12.75">
      <c r="A247" s="428"/>
      <c r="B247" s="472"/>
      <c r="C247" s="430"/>
      <c r="D247" s="430"/>
      <c r="E247" s="473"/>
      <c r="F247" s="473"/>
      <c r="G247" s="397"/>
    </row>
    <row r="248" spans="1:7" ht="12.75">
      <c r="A248" s="428"/>
      <c r="B248" s="472"/>
      <c r="C248" s="430"/>
      <c r="D248" s="430"/>
      <c r="E248" s="473"/>
      <c r="F248" s="473"/>
      <c r="G248" s="397"/>
    </row>
    <row r="249" spans="1:7" ht="12.75">
      <c r="A249" s="428"/>
      <c r="B249" s="472"/>
      <c r="C249" s="430"/>
      <c r="D249" s="430"/>
      <c r="E249" s="473"/>
      <c r="F249" s="473"/>
      <c r="G249" s="397"/>
    </row>
    <row r="250" spans="1:7" ht="12.75">
      <c r="A250" s="428"/>
      <c r="B250" s="472"/>
      <c r="C250" s="430"/>
      <c r="D250" s="430"/>
      <c r="E250" s="473"/>
      <c r="F250" s="473"/>
      <c r="G250" s="397"/>
    </row>
    <row r="251" spans="1:7" ht="12.75">
      <c r="A251" s="428"/>
      <c r="B251" s="472"/>
      <c r="C251" s="430"/>
      <c r="D251" s="430"/>
      <c r="E251" s="473"/>
      <c r="F251" s="473"/>
      <c r="G251" s="397"/>
    </row>
    <row r="252" spans="1:7" ht="12.75">
      <c r="A252" s="428"/>
      <c r="B252" s="472"/>
      <c r="C252" s="430"/>
      <c r="D252" s="430"/>
      <c r="E252" s="473"/>
      <c r="F252" s="473"/>
      <c r="G252" s="397"/>
    </row>
    <row r="253" spans="1:7" ht="12.75">
      <c r="A253" s="428"/>
      <c r="B253" s="472"/>
      <c r="C253" s="430"/>
      <c r="D253" s="430"/>
      <c r="E253" s="473"/>
      <c r="F253" s="473"/>
      <c r="G253" s="397"/>
    </row>
    <row r="254" spans="1:7" ht="12.75">
      <c r="A254" s="428"/>
      <c r="B254" s="472"/>
      <c r="C254" s="430"/>
      <c r="D254" s="430"/>
      <c r="E254" s="473"/>
      <c r="F254" s="473"/>
      <c r="G254" s="397"/>
    </row>
    <row r="255" spans="1:7" ht="12.75">
      <c r="A255" s="428"/>
      <c r="B255" s="472"/>
      <c r="C255" s="430"/>
      <c r="D255" s="430"/>
      <c r="E255" s="473"/>
      <c r="F255" s="473"/>
      <c r="G255" s="397"/>
    </row>
    <row r="256" spans="1:7" ht="12.75">
      <c r="A256" s="428"/>
      <c r="B256" s="472"/>
      <c r="C256" s="430"/>
      <c r="D256" s="430"/>
      <c r="E256" s="473"/>
      <c r="F256" s="473"/>
      <c r="G256" s="397"/>
    </row>
    <row r="257" spans="1:7" ht="12.75">
      <c r="A257" s="428"/>
      <c r="B257" s="472"/>
      <c r="C257" s="430"/>
      <c r="D257" s="430"/>
      <c r="E257" s="473"/>
      <c r="F257" s="473"/>
      <c r="G257" s="397"/>
    </row>
    <row r="258" spans="1:7" ht="12.75">
      <c r="A258" s="428"/>
      <c r="B258" s="472"/>
      <c r="C258" s="430"/>
      <c r="D258" s="430"/>
      <c r="E258" s="473"/>
      <c r="F258" s="473"/>
      <c r="G258" s="397"/>
    </row>
    <row r="259" spans="1:7" ht="12.75">
      <c r="A259" s="428"/>
      <c r="B259" s="472"/>
      <c r="C259" s="430"/>
      <c r="D259" s="430"/>
      <c r="E259" s="473"/>
      <c r="F259" s="473"/>
      <c r="G259" s="397"/>
    </row>
    <row r="260" spans="1:7" ht="12.75">
      <c r="A260" s="428"/>
      <c r="B260" s="472"/>
      <c r="C260" s="430"/>
      <c r="D260" s="430"/>
      <c r="E260" s="473"/>
      <c r="F260" s="473"/>
      <c r="G260" s="397"/>
    </row>
    <row r="261" spans="1:7" ht="12.75">
      <c r="A261" s="428"/>
      <c r="B261" s="472"/>
      <c r="C261" s="430"/>
      <c r="D261" s="430"/>
      <c r="E261" s="473"/>
      <c r="F261" s="473"/>
      <c r="G261" s="397"/>
    </row>
    <row r="262" spans="1:7" ht="12.75">
      <c r="A262" s="428"/>
      <c r="B262" s="472"/>
      <c r="C262" s="430"/>
      <c r="D262" s="430"/>
      <c r="E262" s="473"/>
      <c r="F262" s="473"/>
      <c r="G262" s="397"/>
    </row>
    <row r="263" spans="1:7" ht="12.75">
      <c r="A263" s="428"/>
      <c r="B263" s="472"/>
      <c r="C263" s="430"/>
      <c r="D263" s="430"/>
      <c r="E263" s="473"/>
      <c r="F263" s="473"/>
      <c r="G263" s="397"/>
    </row>
    <row r="264" spans="1:7" ht="12.75">
      <c r="A264" s="428"/>
      <c r="B264" s="472"/>
      <c r="C264" s="430"/>
      <c r="D264" s="430"/>
      <c r="E264" s="473"/>
      <c r="F264" s="473"/>
      <c r="G264" s="397"/>
    </row>
    <row r="265" spans="1:7" ht="12.75">
      <c r="A265" s="428"/>
      <c r="B265" s="472"/>
      <c r="C265" s="430"/>
      <c r="D265" s="430"/>
      <c r="E265" s="473"/>
      <c r="F265" s="473"/>
      <c r="G265" s="397"/>
    </row>
    <row r="266" spans="1:7" ht="12.75">
      <c r="A266" s="428"/>
      <c r="B266" s="472"/>
      <c r="C266" s="430"/>
      <c r="D266" s="430"/>
      <c r="E266" s="473"/>
      <c r="F266" s="473"/>
      <c r="G266" s="397"/>
    </row>
    <row r="267" spans="1:7" ht="12.75">
      <c r="A267" s="428"/>
      <c r="B267" s="472"/>
      <c r="C267" s="430"/>
      <c r="D267" s="430"/>
      <c r="E267" s="473"/>
      <c r="F267" s="473"/>
      <c r="G267" s="397"/>
    </row>
    <row r="268" spans="1:7" ht="12.75">
      <c r="A268" s="428"/>
      <c r="B268" s="472"/>
      <c r="C268" s="430"/>
      <c r="D268" s="430"/>
      <c r="E268" s="473"/>
      <c r="F268" s="473"/>
      <c r="G268" s="397"/>
    </row>
    <row r="269" spans="1:7" ht="12.75">
      <c r="A269" s="428"/>
      <c r="B269" s="472"/>
      <c r="C269" s="430"/>
      <c r="D269" s="430"/>
      <c r="E269" s="473"/>
      <c r="F269" s="473"/>
      <c r="G269" s="397"/>
    </row>
    <row r="270" spans="1:7" ht="12.75">
      <c r="A270" s="428"/>
      <c r="B270" s="472"/>
      <c r="C270" s="430"/>
      <c r="D270" s="430"/>
      <c r="E270" s="473"/>
      <c r="F270" s="473"/>
      <c r="G270" s="397"/>
    </row>
    <row r="271" spans="1:7" ht="12.75">
      <c r="A271" s="428"/>
      <c r="B271" s="472"/>
      <c r="C271" s="430"/>
      <c r="D271" s="430"/>
      <c r="E271" s="473"/>
      <c r="F271" s="473"/>
      <c r="G271" s="397"/>
    </row>
    <row r="272" spans="1:7" ht="12.75">
      <c r="A272" s="428"/>
      <c r="B272" s="472"/>
      <c r="C272" s="430"/>
      <c r="D272" s="430"/>
      <c r="E272" s="473"/>
      <c r="F272" s="473"/>
      <c r="G272" s="397"/>
    </row>
    <row r="273" spans="1:7" ht="12.75">
      <c r="A273" s="428"/>
      <c r="B273" s="472"/>
      <c r="C273" s="430"/>
      <c r="D273" s="430"/>
      <c r="E273" s="473"/>
      <c r="F273" s="473"/>
      <c r="G273" s="397"/>
    </row>
    <row r="274" spans="1:7" ht="12.75">
      <c r="A274" s="428"/>
      <c r="B274" s="472"/>
      <c r="C274" s="430"/>
      <c r="D274" s="430"/>
      <c r="E274" s="473"/>
      <c r="F274" s="473"/>
      <c r="G274" s="397"/>
    </row>
    <row r="275" spans="1:7" ht="12.75">
      <c r="A275" s="428"/>
      <c r="B275" s="472"/>
      <c r="C275" s="430"/>
      <c r="D275" s="430"/>
      <c r="E275" s="473"/>
      <c r="F275" s="473"/>
      <c r="G275" s="397"/>
    </row>
    <row r="276" spans="1:7" ht="12.75">
      <c r="A276" s="428"/>
      <c r="B276" s="472"/>
      <c r="C276" s="430"/>
      <c r="D276" s="430"/>
      <c r="E276" s="473"/>
      <c r="F276" s="473"/>
      <c r="G276" s="397"/>
    </row>
    <row r="277" spans="1:7" ht="12.75">
      <c r="A277" s="428"/>
      <c r="B277" s="472"/>
      <c r="C277" s="430"/>
      <c r="D277" s="430"/>
      <c r="E277" s="473"/>
      <c r="F277" s="473"/>
      <c r="G277" s="397"/>
    </row>
    <row r="278" spans="1:7" ht="12.75">
      <c r="A278" s="428"/>
      <c r="B278" s="472"/>
      <c r="C278" s="430"/>
      <c r="D278" s="430"/>
      <c r="E278" s="473"/>
      <c r="F278" s="473"/>
      <c r="G278" s="397"/>
    </row>
    <row r="279" spans="1:7" ht="12.75">
      <c r="A279" s="428"/>
      <c r="B279" s="472"/>
      <c r="C279" s="430"/>
      <c r="D279" s="430"/>
      <c r="E279" s="473"/>
      <c r="F279" s="473"/>
      <c r="G279" s="397"/>
    </row>
    <row r="280" spans="1:7" ht="12.75">
      <c r="A280" s="428"/>
      <c r="B280" s="472"/>
      <c r="C280" s="430"/>
      <c r="D280" s="430"/>
      <c r="E280" s="473"/>
      <c r="F280" s="473"/>
      <c r="G280" s="397"/>
    </row>
    <row r="281" spans="1:7" ht="12.75">
      <c r="A281" s="428"/>
      <c r="B281" s="472"/>
      <c r="C281" s="430"/>
      <c r="D281" s="430"/>
      <c r="E281" s="473"/>
      <c r="F281" s="473"/>
      <c r="G281" s="397"/>
    </row>
    <row r="282" spans="1:7" ht="12.75">
      <c r="A282" s="428"/>
      <c r="B282" s="472"/>
      <c r="C282" s="430"/>
      <c r="D282" s="430"/>
      <c r="E282" s="473"/>
      <c r="F282" s="473"/>
      <c r="G282" s="397"/>
    </row>
    <row r="283" spans="1:7" ht="12.75">
      <c r="A283" s="428"/>
      <c r="B283" s="472"/>
      <c r="C283" s="430"/>
      <c r="D283" s="430"/>
      <c r="E283" s="473"/>
      <c r="F283" s="473"/>
      <c r="G283" s="397"/>
    </row>
    <row r="284" spans="1:7" ht="12.75">
      <c r="A284" s="428"/>
      <c r="B284" s="472"/>
      <c r="C284" s="430"/>
      <c r="D284" s="430"/>
      <c r="E284" s="473"/>
      <c r="F284" s="473"/>
      <c r="G284" s="397"/>
    </row>
    <row r="285" spans="1:7" ht="12.75">
      <c r="A285" s="428"/>
      <c r="B285" s="472"/>
      <c r="C285" s="430"/>
      <c r="D285" s="430"/>
      <c r="E285" s="473"/>
      <c r="F285" s="473"/>
      <c r="G285" s="397"/>
    </row>
    <row r="286" spans="1:7" ht="12.75">
      <c r="A286" s="428"/>
      <c r="B286" s="472"/>
      <c r="C286" s="430"/>
      <c r="D286" s="430"/>
      <c r="E286" s="473"/>
      <c r="F286" s="473"/>
      <c r="G286" s="397"/>
    </row>
    <row r="287" spans="1:7" ht="12.75">
      <c r="A287" s="428"/>
      <c r="B287" s="472"/>
      <c r="C287" s="430"/>
      <c r="D287" s="430"/>
      <c r="E287" s="473"/>
      <c r="F287" s="473"/>
      <c r="G287" s="397"/>
    </row>
    <row r="288" spans="1:7" ht="12.75">
      <c r="A288" s="428"/>
      <c r="B288" s="472"/>
      <c r="C288" s="430"/>
      <c r="D288" s="430"/>
      <c r="E288" s="473"/>
      <c r="F288" s="473"/>
      <c r="G288" s="397"/>
    </row>
    <row r="289" spans="1:7" ht="12.75">
      <c r="A289" s="428"/>
      <c r="B289" s="472"/>
      <c r="C289" s="430"/>
      <c r="D289" s="430"/>
      <c r="E289" s="473"/>
      <c r="F289" s="473"/>
      <c r="G289" s="397"/>
    </row>
    <row r="290" spans="1:7" ht="12.75">
      <c r="A290" s="428"/>
      <c r="B290" s="472"/>
      <c r="C290" s="430"/>
      <c r="D290" s="430"/>
      <c r="E290" s="473"/>
      <c r="F290" s="473"/>
      <c r="G290" s="397"/>
    </row>
    <row r="291" spans="1:7" ht="12.75">
      <c r="A291" s="428"/>
      <c r="B291" s="472"/>
      <c r="C291" s="430"/>
      <c r="D291" s="430"/>
      <c r="E291" s="473"/>
      <c r="F291" s="473"/>
      <c r="G291" s="397"/>
    </row>
    <row r="292" spans="1:7" ht="12.75">
      <c r="A292" s="428"/>
      <c r="B292" s="472"/>
      <c r="C292" s="430"/>
      <c r="D292" s="430"/>
      <c r="E292" s="473"/>
      <c r="F292" s="473"/>
      <c r="G292" s="397"/>
    </row>
    <row r="293" spans="1:7" ht="12.75">
      <c r="A293" s="428"/>
      <c r="B293" s="472"/>
      <c r="C293" s="430"/>
      <c r="D293" s="430"/>
      <c r="E293" s="473"/>
      <c r="F293" s="473"/>
      <c r="G293" s="397"/>
    </row>
    <row r="294" spans="1:7" ht="12.75">
      <c r="A294" s="428"/>
      <c r="B294" s="472"/>
      <c r="C294" s="430"/>
      <c r="D294" s="430"/>
      <c r="E294" s="473"/>
      <c r="F294" s="473"/>
      <c r="G294" s="397"/>
    </row>
    <row r="295" spans="1:7" ht="12.75">
      <c r="A295" s="428"/>
      <c r="B295" s="472"/>
      <c r="C295" s="430"/>
      <c r="D295" s="430"/>
      <c r="E295" s="473"/>
      <c r="F295" s="473"/>
      <c r="G295" s="397"/>
    </row>
    <row r="296" spans="1:7" ht="12.75">
      <c r="A296" s="428"/>
      <c r="B296" s="472"/>
      <c r="C296" s="430"/>
      <c r="D296" s="430"/>
      <c r="E296" s="473"/>
      <c r="F296" s="473"/>
      <c r="G296" s="397"/>
    </row>
    <row r="297" spans="1:7" ht="12.75">
      <c r="A297" s="428"/>
      <c r="B297" s="472"/>
      <c r="C297" s="430"/>
      <c r="D297" s="430"/>
      <c r="E297" s="473"/>
      <c r="F297" s="473"/>
      <c r="G297" s="397"/>
    </row>
    <row r="298" spans="1:7" ht="12.75">
      <c r="A298" s="428"/>
      <c r="B298" s="472"/>
      <c r="C298" s="430"/>
      <c r="D298" s="430"/>
      <c r="E298" s="473"/>
      <c r="F298" s="473"/>
      <c r="G298" s="397"/>
    </row>
    <row r="299" spans="1:7" ht="12.75">
      <c r="A299" s="428"/>
      <c r="B299" s="472"/>
      <c r="C299" s="430"/>
      <c r="D299" s="430"/>
      <c r="E299" s="473"/>
      <c r="F299" s="473"/>
      <c r="G299" s="397"/>
    </row>
    <row r="300" spans="1:7" ht="12.75">
      <c r="A300" s="428"/>
      <c r="B300" s="472"/>
      <c r="C300" s="430"/>
      <c r="D300" s="430"/>
      <c r="E300" s="473"/>
      <c r="F300" s="473"/>
      <c r="G300" s="397"/>
    </row>
    <row r="301" spans="1:7" ht="12.75">
      <c r="A301" s="428"/>
      <c r="B301" s="472"/>
      <c r="C301" s="430"/>
      <c r="D301" s="430"/>
      <c r="E301" s="473"/>
      <c r="F301" s="473"/>
      <c r="G301" s="397"/>
    </row>
    <row r="302" spans="1:7" ht="12.75">
      <c r="A302" s="428"/>
      <c r="B302" s="472"/>
      <c r="C302" s="430"/>
      <c r="D302" s="430"/>
      <c r="E302" s="473"/>
      <c r="F302" s="473"/>
      <c r="G302" s="397"/>
    </row>
    <row r="303" spans="1:7" ht="12.75">
      <c r="A303" s="428"/>
      <c r="B303" s="472"/>
      <c r="C303" s="430"/>
      <c r="D303" s="430"/>
      <c r="E303" s="473"/>
      <c r="F303" s="473"/>
      <c r="G303" s="397"/>
    </row>
    <row r="304" spans="1:7" ht="12.75">
      <c r="A304" s="428"/>
      <c r="B304" s="472"/>
      <c r="C304" s="430"/>
      <c r="D304" s="430"/>
      <c r="E304" s="473"/>
      <c r="F304" s="473"/>
      <c r="G304" s="397"/>
    </row>
    <row r="305" spans="1:7" ht="12.75">
      <c r="A305" s="428"/>
      <c r="B305" s="472"/>
      <c r="C305" s="430"/>
      <c r="D305" s="430"/>
      <c r="E305" s="473"/>
      <c r="F305" s="473"/>
      <c r="G305" s="397"/>
    </row>
    <row r="306" spans="1:7" ht="12.75">
      <c r="A306" s="428"/>
      <c r="B306" s="472"/>
      <c r="C306" s="430"/>
      <c r="D306" s="430"/>
      <c r="E306" s="473"/>
      <c r="F306" s="473"/>
      <c r="G306" s="397"/>
    </row>
    <row r="307" spans="1:7" ht="12.75">
      <c r="A307" s="428"/>
      <c r="B307" s="472"/>
      <c r="C307" s="430"/>
      <c r="D307" s="430"/>
      <c r="E307" s="473"/>
      <c r="F307" s="473"/>
      <c r="G307" s="397"/>
    </row>
    <row r="308" spans="1:7" ht="12.75">
      <c r="A308" s="428"/>
      <c r="B308" s="472"/>
      <c r="C308" s="430"/>
      <c r="D308" s="430"/>
      <c r="E308" s="473"/>
      <c r="F308" s="473"/>
      <c r="G308" s="397"/>
    </row>
    <row r="309" spans="1:7" ht="12.75">
      <c r="A309" s="428"/>
      <c r="B309" s="472"/>
      <c r="C309" s="430"/>
      <c r="D309" s="430"/>
      <c r="E309" s="473"/>
      <c r="F309" s="473"/>
      <c r="G309" s="397"/>
    </row>
    <row r="310" spans="1:7" ht="12.75">
      <c r="A310" s="428"/>
      <c r="B310" s="472"/>
      <c r="C310" s="430"/>
      <c r="D310" s="430"/>
      <c r="E310" s="473"/>
      <c r="F310" s="473"/>
      <c r="G310" s="397"/>
    </row>
    <row r="311" spans="1:7" ht="12.75">
      <c r="A311" s="428"/>
      <c r="B311" s="472"/>
      <c r="C311" s="430"/>
      <c r="D311" s="430"/>
      <c r="E311" s="473"/>
      <c r="F311" s="473"/>
      <c r="G311" s="397"/>
    </row>
    <row r="312" spans="1:7" ht="12.75">
      <c r="A312" s="428"/>
      <c r="B312" s="472"/>
      <c r="C312" s="430"/>
      <c r="D312" s="430"/>
      <c r="E312" s="473"/>
      <c r="F312" s="473"/>
      <c r="G312" s="397"/>
    </row>
    <row r="313" spans="1:7" ht="12.75">
      <c r="A313" s="428"/>
      <c r="B313" s="472"/>
      <c r="C313" s="430"/>
      <c r="D313" s="430"/>
      <c r="E313" s="473"/>
      <c r="F313" s="473"/>
      <c r="G313" s="397"/>
    </row>
    <row r="314" spans="1:7" ht="12.75">
      <c r="A314" s="428"/>
      <c r="B314" s="472"/>
      <c r="C314" s="430"/>
      <c r="D314" s="430"/>
      <c r="E314" s="473"/>
      <c r="F314" s="473"/>
      <c r="G314" s="397"/>
    </row>
    <row r="315" spans="1:7" ht="12.75">
      <c r="A315" s="428"/>
      <c r="B315" s="472"/>
      <c r="C315" s="430"/>
      <c r="D315" s="430"/>
      <c r="E315" s="473"/>
      <c r="F315" s="473"/>
      <c r="G315" s="397"/>
    </row>
    <row r="316" spans="1:7" ht="12.75">
      <c r="A316" s="428"/>
      <c r="B316" s="472"/>
      <c r="C316" s="430"/>
      <c r="D316" s="430"/>
      <c r="E316" s="473"/>
      <c r="F316" s="473"/>
      <c r="G316" s="397"/>
    </row>
    <row r="317" spans="1:7" ht="12.75">
      <c r="A317" s="428"/>
      <c r="B317" s="472"/>
      <c r="C317" s="430"/>
      <c r="D317" s="430"/>
      <c r="E317" s="473"/>
      <c r="F317" s="473"/>
      <c r="G317" s="397"/>
    </row>
    <row r="318" spans="1:7" ht="12.75">
      <c r="A318" s="428"/>
      <c r="B318" s="472"/>
      <c r="C318" s="430"/>
      <c r="D318" s="430"/>
      <c r="E318" s="473"/>
      <c r="F318" s="473"/>
      <c r="G318" s="397"/>
    </row>
    <row r="319" spans="1:7" ht="12.75">
      <c r="A319" s="428"/>
      <c r="B319" s="472"/>
      <c r="C319" s="430"/>
      <c r="D319" s="430"/>
      <c r="E319" s="473"/>
      <c r="F319" s="473"/>
      <c r="G319" s="397"/>
    </row>
    <row r="320" spans="1:7" ht="12.75">
      <c r="A320" s="428"/>
      <c r="B320" s="472"/>
      <c r="C320" s="430"/>
      <c r="D320" s="430"/>
      <c r="E320" s="473"/>
      <c r="F320" s="473"/>
      <c r="G320" s="397"/>
    </row>
    <row r="321" spans="1:7" ht="12.75">
      <c r="A321" s="428"/>
      <c r="B321" s="472"/>
      <c r="C321" s="430"/>
      <c r="D321" s="430"/>
      <c r="E321" s="473"/>
      <c r="F321" s="473"/>
      <c r="G321" s="397"/>
    </row>
    <row r="322" spans="1:7" ht="12.75">
      <c r="A322" s="428"/>
      <c r="B322" s="472"/>
      <c r="C322" s="430"/>
      <c r="D322" s="430"/>
      <c r="E322" s="473"/>
      <c r="F322" s="473"/>
      <c r="G322" s="397"/>
    </row>
    <row r="323" spans="1:7" ht="12.75">
      <c r="A323" s="428"/>
      <c r="B323" s="472"/>
      <c r="C323" s="430"/>
      <c r="D323" s="430"/>
      <c r="E323" s="473"/>
      <c r="F323" s="473"/>
      <c r="G323" s="397"/>
    </row>
    <row r="324" spans="1:7" ht="12.75">
      <c r="A324" s="428"/>
      <c r="B324" s="472"/>
      <c r="C324" s="430"/>
      <c r="D324" s="430"/>
      <c r="E324" s="473"/>
      <c r="F324" s="473"/>
      <c r="G324" s="397"/>
    </row>
    <row r="325" spans="1:7" ht="12.75">
      <c r="A325" s="428"/>
      <c r="B325" s="472"/>
      <c r="C325" s="430"/>
      <c r="D325" s="430"/>
      <c r="E325" s="473"/>
      <c r="F325" s="473"/>
      <c r="G325" s="397"/>
    </row>
    <row r="326" spans="1:7" ht="12.75">
      <c r="A326" s="428"/>
      <c r="B326" s="472"/>
      <c r="C326" s="430"/>
      <c r="D326" s="430"/>
      <c r="E326" s="473"/>
      <c r="F326" s="473"/>
      <c r="G326" s="397"/>
    </row>
    <row r="327" spans="1:7" ht="12.75">
      <c r="A327" s="428"/>
      <c r="B327" s="472"/>
      <c r="C327" s="430"/>
      <c r="D327" s="430"/>
      <c r="E327" s="473"/>
      <c r="F327" s="473"/>
      <c r="G327" s="397"/>
    </row>
    <row r="328" spans="1:7" ht="12.75">
      <c r="A328" s="428"/>
      <c r="B328" s="472"/>
      <c r="C328" s="430"/>
      <c r="D328" s="430"/>
      <c r="E328" s="473"/>
      <c r="F328" s="473"/>
      <c r="G328" s="397"/>
    </row>
    <row r="329" spans="1:7" ht="12.75">
      <c r="A329" s="428"/>
      <c r="B329" s="472"/>
      <c r="C329" s="430"/>
      <c r="D329" s="430"/>
      <c r="E329" s="473"/>
      <c r="F329" s="473"/>
      <c r="G329" s="397"/>
    </row>
    <row r="330" spans="1:7" ht="12.75">
      <c r="A330" s="428"/>
      <c r="B330" s="472"/>
      <c r="C330" s="430"/>
      <c r="D330" s="430"/>
      <c r="E330" s="473"/>
      <c r="F330" s="473"/>
      <c r="G330" s="397"/>
    </row>
    <row r="331" spans="1:7" ht="12.75">
      <c r="A331" s="428"/>
      <c r="B331" s="472"/>
      <c r="C331" s="430"/>
      <c r="D331" s="430"/>
      <c r="E331" s="473"/>
      <c r="F331" s="473"/>
      <c r="G331" s="397"/>
    </row>
    <row r="332" spans="1:7" ht="12.75">
      <c r="A332" s="428"/>
      <c r="B332" s="472"/>
      <c r="C332" s="430"/>
      <c r="D332" s="430"/>
      <c r="E332" s="473"/>
      <c r="F332" s="473"/>
      <c r="G332" s="397"/>
    </row>
    <row r="333" spans="1:7" ht="12.75">
      <c r="A333" s="428"/>
      <c r="B333" s="472"/>
      <c r="C333" s="430"/>
      <c r="D333" s="430"/>
      <c r="E333" s="473"/>
      <c r="F333" s="473"/>
      <c r="G333" s="397"/>
    </row>
    <row r="334" spans="1:7" ht="12.75">
      <c r="A334" s="428"/>
      <c r="B334" s="472"/>
      <c r="C334" s="430"/>
      <c r="D334" s="430"/>
      <c r="E334" s="473"/>
      <c r="F334" s="473"/>
      <c r="G334" s="397"/>
    </row>
    <row r="335" spans="1:7" ht="12.75">
      <c r="A335" s="428"/>
      <c r="B335" s="472"/>
      <c r="C335" s="430"/>
      <c r="D335" s="430"/>
      <c r="E335" s="473"/>
      <c r="F335" s="473"/>
      <c r="G335" s="397"/>
    </row>
    <row r="336" spans="1:7" ht="12.75">
      <c r="A336" s="428"/>
      <c r="B336" s="472"/>
      <c r="C336" s="430"/>
      <c r="D336" s="430"/>
      <c r="E336" s="473"/>
      <c r="F336" s="473"/>
      <c r="G336" s="397"/>
    </row>
    <row r="337" spans="1:7" ht="12.75">
      <c r="A337" s="428"/>
      <c r="B337" s="472"/>
      <c r="C337" s="430"/>
      <c r="D337" s="430"/>
      <c r="E337" s="473"/>
      <c r="F337" s="473"/>
      <c r="G337" s="397"/>
    </row>
    <row r="338" spans="1:7" ht="12.75">
      <c r="A338" s="428"/>
      <c r="B338" s="472"/>
      <c r="C338" s="430"/>
      <c r="D338" s="430"/>
      <c r="E338" s="473"/>
      <c r="F338" s="473"/>
      <c r="G338" s="397"/>
    </row>
    <row r="339" spans="1:7" ht="12.75">
      <c r="A339" s="428"/>
      <c r="B339" s="472"/>
      <c r="C339" s="430"/>
      <c r="D339" s="430"/>
      <c r="E339" s="473"/>
      <c r="F339" s="473"/>
      <c r="G339" s="397"/>
    </row>
    <row r="340" spans="1:7" ht="12.75">
      <c r="A340" s="428"/>
      <c r="B340" s="472"/>
      <c r="C340" s="430"/>
      <c r="D340" s="430"/>
      <c r="E340" s="473"/>
      <c r="F340" s="473"/>
      <c r="G340" s="397"/>
    </row>
    <row r="341" spans="1:7" ht="12.75">
      <c r="A341" s="428"/>
      <c r="B341" s="472"/>
      <c r="C341" s="430"/>
      <c r="D341" s="430"/>
      <c r="E341" s="473"/>
      <c r="F341" s="473"/>
      <c r="G341" s="397"/>
    </row>
    <row r="342" spans="1:7" ht="12.75">
      <c r="A342" s="428"/>
      <c r="B342" s="472"/>
      <c r="C342" s="430"/>
      <c r="D342" s="430"/>
      <c r="E342" s="473"/>
      <c r="F342" s="473"/>
      <c r="G342" s="397"/>
    </row>
    <row r="343" spans="1:7" ht="12.75">
      <c r="A343" s="428"/>
      <c r="B343" s="472"/>
      <c r="C343" s="430"/>
      <c r="D343" s="430"/>
      <c r="E343" s="473"/>
      <c r="F343" s="473"/>
      <c r="G343" s="397"/>
    </row>
    <row r="344" spans="1:7" ht="12.75">
      <c r="A344" s="428"/>
      <c r="B344" s="472"/>
      <c r="C344" s="430"/>
      <c r="D344" s="430"/>
      <c r="E344" s="473"/>
      <c r="F344" s="473"/>
      <c r="G344" s="397"/>
    </row>
    <row r="345" spans="1:7" ht="12.75">
      <c r="A345" s="428"/>
      <c r="B345" s="472"/>
      <c r="C345" s="430"/>
      <c r="D345" s="430"/>
      <c r="E345" s="473"/>
      <c r="F345" s="473"/>
      <c r="G345" s="397"/>
    </row>
    <row r="346" spans="1:7" ht="12.75">
      <c r="A346" s="428"/>
      <c r="B346" s="472"/>
      <c r="C346" s="430"/>
      <c r="D346" s="430"/>
      <c r="E346" s="473"/>
      <c r="F346" s="473"/>
      <c r="G346" s="397"/>
    </row>
    <row r="347" spans="1:7" ht="12.75">
      <c r="A347" s="428"/>
      <c r="B347" s="472"/>
      <c r="C347" s="430"/>
      <c r="D347" s="430"/>
      <c r="E347" s="473"/>
      <c r="F347" s="473"/>
      <c r="G347" s="397"/>
    </row>
    <row r="348" spans="1:7" ht="12.75">
      <c r="A348" s="428"/>
      <c r="B348" s="472"/>
      <c r="C348" s="430"/>
      <c r="D348" s="430"/>
      <c r="E348" s="473"/>
      <c r="F348" s="473"/>
      <c r="G348" s="397"/>
    </row>
    <row r="349" spans="1:7" ht="12.75">
      <c r="A349" s="428"/>
      <c r="B349" s="472"/>
      <c r="C349" s="430"/>
      <c r="D349" s="430"/>
      <c r="E349" s="473"/>
      <c r="F349" s="473"/>
      <c r="G349" s="397"/>
    </row>
    <row r="350" spans="1:7" ht="12.75">
      <c r="A350" s="428"/>
      <c r="B350" s="472"/>
      <c r="C350" s="430"/>
      <c r="D350" s="430"/>
      <c r="E350" s="473"/>
      <c r="F350" s="473"/>
      <c r="G350" s="397"/>
    </row>
    <row r="351" spans="1:7" ht="12.75">
      <c r="A351" s="428"/>
      <c r="B351" s="472"/>
      <c r="C351" s="430"/>
      <c r="D351" s="430"/>
      <c r="E351" s="473"/>
      <c r="F351" s="473"/>
      <c r="G351" s="397"/>
    </row>
    <row r="352" spans="1:7" ht="12.75">
      <c r="A352" s="428"/>
      <c r="B352" s="472"/>
      <c r="C352" s="430"/>
      <c r="D352" s="430"/>
      <c r="E352" s="473"/>
      <c r="F352" s="473"/>
      <c r="G352" s="397"/>
    </row>
    <row r="353" spans="1:7" ht="12.75">
      <c r="A353" s="428"/>
      <c r="B353" s="472"/>
      <c r="C353" s="430"/>
      <c r="D353" s="430"/>
      <c r="E353" s="473"/>
      <c r="F353" s="473"/>
      <c r="G353" s="397"/>
    </row>
    <row r="354" spans="1:7" ht="12.75">
      <c r="A354" s="428"/>
      <c r="B354" s="472"/>
      <c r="C354" s="430"/>
      <c r="D354" s="430"/>
      <c r="E354" s="473"/>
      <c r="F354" s="473"/>
      <c r="G354" s="397"/>
    </row>
    <row r="355" spans="1:7" ht="12.75">
      <c r="A355" s="428"/>
      <c r="B355" s="472"/>
      <c r="C355" s="430"/>
      <c r="D355" s="430"/>
      <c r="E355" s="473"/>
      <c r="F355" s="473"/>
      <c r="G355" s="397"/>
    </row>
    <row r="356" spans="1:7" ht="12.75">
      <c r="A356" s="428"/>
      <c r="B356" s="472"/>
      <c r="C356" s="430"/>
      <c r="D356" s="430"/>
      <c r="E356" s="473"/>
      <c r="F356" s="473"/>
      <c r="G356" s="397"/>
    </row>
    <row r="357" spans="1:7" ht="12.75">
      <c r="A357" s="428"/>
      <c r="B357" s="472"/>
      <c r="C357" s="430"/>
      <c r="D357" s="430"/>
      <c r="E357" s="473"/>
      <c r="F357" s="473"/>
      <c r="G357" s="397"/>
    </row>
    <row r="358" spans="1:7" ht="12.75">
      <c r="A358" s="428"/>
      <c r="B358" s="472"/>
      <c r="C358" s="430"/>
      <c r="D358" s="430"/>
      <c r="E358" s="473"/>
      <c r="F358" s="473"/>
      <c r="G358" s="397"/>
    </row>
    <row r="359" spans="1:7" ht="12.75">
      <c r="A359" s="428"/>
      <c r="B359" s="472"/>
      <c r="C359" s="430"/>
      <c r="D359" s="430"/>
      <c r="E359" s="473"/>
      <c r="F359" s="473"/>
      <c r="G359" s="397"/>
    </row>
    <row r="360" spans="1:7" ht="12.75">
      <c r="A360" s="428"/>
      <c r="B360" s="472"/>
      <c r="C360" s="430"/>
      <c r="D360" s="430"/>
      <c r="E360" s="473"/>
      <c r="F360" s="473"/>
      <c r="G360" s="397"/>
    </row>
    <row r="361" spans="1:7" ht="12.75">
      <c r="A361" s="428"/>
      <c r="B361" s="472"/>
      <c r="C361" s="430"/>
      <c r="D361" s="430"/>
      <c r="E361" s="473"/>
      <c r="F361" s="473"/>
      <c r="G361" s="397"/>
    </row>
    <row r="362" spans="1:7" ht="12.75">
      <c r="A362" s="428"/>
      <c r="B362" s="472"/>
      <c r="C362" s="430"/>
      <c r="D362" s="430"/>
      <c r="E362" s="473"/>
      <c r="F362" s="473"/>
      <c r="G362" s="397"/>
    </row>
    <row r="363" spans="1:7" ht="12.75">
      <c r="A363" s="428"/>
      <c r="B363" s="472"/>
      <c r="C363" s="430"/>
      <c r="D363" s="430"/>
      <c r="E363" s="473"/>
      <c r="F363" s="473"/>
      <c r="G363" s="397"/>
    </row>
    <row r="364" spans="1:7" ht="12.75">
      <c r="A364" s="428"/>
      <c r="B364" s="472"/>
      <c r="C364" s="430"/>
      <c r="D364" s="430"/>
      <c r="E364" s="473"/>
      <c r="F364" s="473"/>
      <c r="G364" s="397"/>
    </row>
    <row r="365" spans="1:7" ht="12.75">
      <c r="A365" s="428"/>
      <c r="B365" s="472"/>
      <c r="C365" s="430"/>
      <c r="D365" s="430"/>
      <c r="E365" s="473"/>
      <c r="F365" s="473"/>
      <c r="G365" s="397"/>
    </row>
    <row r="366" spans="1:7" ht="12.75">
      <c r="A366" s="428"/>
      <c r="B366" s="472"/>
      <c r="C366" s="430"/>
      <c r="D366" s="430"/>
      <c r="E366" s="473"/>
      <c r="F366" s="473"/>
      <c r="G366" s="397"/>
    </row>
    <row r="367" spans="1:7" ht="12.75">
      <c r="A367" s="428"/>
      <c r="B367" s="472"/>
      <c r="C367" s="430"/>
      <c r="D367" s="430"/>
      <c r="E367" s="473"/>
      <c r="F367" s="473"/>
      <c r="G367" s="397"/>
    </row>
    <row r="368" spans="1:7" ht="12.75">
      <c r="A368" s="428"/>
      <c r="B368" s="472"/>
      <c r="C368" s="430"/>
      <c r="D368" s="430"/>
      <c r="E368" s="473"/>
      <c r="F368" s="473"/>
      <c r="G368" s="397"/>
    </row>
    <row r="369" spans="1:7" ht="12.75">
      <c r="A369" s="428"/>
      <c r="B369" s="472"/>
      <c r="C369" s="430"/>
      <c r="D369" s="430"/>
      <c r="E369" s="473"/>
      <c r="F369" s="473"/>
      <c r="G369" s="397"/>
    </row>
    <row r="370" spans="1:7" ht="12.75">
      <c r="A370" s="428"/>
      <c r="B370" s="472"/>
      <c r="C370" s="430"/>
      <c r="D370" s="430"/>
      <c r="E370" s="473"/>
      <c r="F370" s="473"/>
      <c r="G370" s="397"/>
    </row>
    <row r="371" spans="1:7" ht="12.75">
      <c r="A371" s="428"/>
      <c r="B371" s="472"/>
      <c r="C371" s="430"/>
      <c r="D371" s="430"/>
      <c r="E371" s="473"/>
      <c r="F371" s="473"/>
      <c r="G371" s="397"/>
    </row>
    <row r="372" spans="1:7" ht="12.75">
      <c r="A372" s="428"/>
      <c r="B372" s="472"/>
      <c r="C372" s="430"/>
      <c r="D372" s="430"/>
      <c r="E372" s="473"/>
      <c r="F372" s="473"/>
      <c r="G372" s="397"/>
    </row>
    <row r="373" spans="1:7" ht="12.75">
      <c r="A373" s="428"/>
      <c r="B373" s="472"/>
      <c r="C373" s="430"/>
      <c r="D373" s="430"/>
      <c r="E373" s="473"/>
      <c r="F373" s="473"/>
      <c r="G373" s="397"/>
    </row>
    <row r="374" spans="1:7" ht="12.75">
      <c r="A374" s="428"/>
      <c r="B374" s="472"/>
      <c r="C374" s="430"/>
      <c r="D374" s="430"/>
      <c r="E374" s="473"/>
      <c r="F374" s="473"/>
      <c r="G374" s="397"/>
    </row>
    <row r="375" spans="1:7" ht="12.75">
      <c r="A375" s="428"/>
      <c r="B375" s="472"/>
      <c r="C375" s="430"/>
      <c r="D375" s="430"/>
      <c r="E375" s="473"/>
      <c r="F375" s="473"/>
      <c r="G375" s="397"/>
    </row>
    <row r="376" spans="1:7" ht="12.75">
      <c r="A376" s="428"/>
      <c r="B376" s="472"/>
      <c r="C376" s="430"/>
      <c r="D376" s="430"/>
      <c r="E376" s="473"/>
      <c r="F376" s="473"/>
      <c r="G376" s="397"/>
    </row>
    <row r="377" spans="1:7" ht="12.75">
      <c r="A377" s="428"/>
      <c r="B377" s="472"/>
      <c r="C377" s="430"/>
      <c r="D377" s="430"/>
      <c r="E377" s="473"/>
      <c r="F377" s="473"/>
      <c r="G377" s="397"/>
    </row>
    <row r="378" spans="1:7" ht="12.75">
      <c r="A378" s="428"/>
      <c r="B378" s="472"/>
      <c r="C378" s="430"/>
      <c r="D378" s="430"/>
      <c r="E378" s="473"/>
      <c r="F378" s="473"/>
      <c r="G378" s="397"/>
    </row>
    <row r="379" spans="1:7" ht="12.75">
      <c r="A379" s="428"/>
      <c r="B379" s="472"/>
      <c r="C379" s="430"/>
      <c r="D379" s="430"/>
      <c r="E379" s="473"/>
      <c r="F379" s="473"/>
      <c r="G379" s="397"/>
    </row>
    <row r="380" spans="1:7" ht="12.75">
      <c r="A380" s="428"/>
      <c r="B380" s="472"/>
      <c r="C380" s="430"/>
      <c r="D380" s="430"/>
      <c r="E380" s="473"/>
      <c r="F380" s="473"/>
      <c r="G380" s="397"/>
    </row>
    <row r="381" spans="1:7" ht="12.75">
      <c r="A381" s="428"/>
      <c r="B381" s="472"/>
      <c r="C381" s="430"/>
      <c r="D381" s="430"/>
      <c r="E381" s="473"/>
      <c r="F381" s="473"/>
      <c r="G381" s="397"/>
    </row>
    <row r="382" spans="1:7" ht="12.75">
      <c r="A382" s="428"/>
      <c r="B382" s="472"/>
      <c r="C382" s="430"/>
      <c r="D382" s="430"/>
      <c r="E382" s="473"/>
      <c r="F382" s="473"/>
      <c r="G382" s="397"/>
    </row>
    <row r="383" spans="1:7" ht="12.75">
      <c r="A383" s="428"/>
      <c r="B383" s="472"/>
      <c r="C383" s="430"/>
      <c r="D383" s="430"/>
      <c r="E383" s="473"/>
      <c r="F383" s="473"/>
      <c r="G383" s="397"/>
    </row>
    <row r="384" spans="1:7" ht="12.75">
      <c r="A384" s="428"/>
      <c r="B384" s="472"/>
      <c r="C384" s="430"/>
      <c r="D384" s="430"/>
      <c r="E384" s="473"/>
      <c r="F384" s="473"/>
      <c r="G384" s="397"/>
    </row>
    <row r="385" spans="1:7" ht="12.75">
      <c r="A385" s="428"/>
      <c r="B385" s="472"/>
      <c r="C385" s="430"/>
      <c r="D385" s="430"/>
      <c r="E385" s="473"/>
      <c r="F385" s="473"/>
      <c r="G385" s="397"/>
    </row>
    <row r="386" spans="1:7" ht="12.75">
      <c r="A386" s="428"/>
      <c r="B386" s="472"/>
      <c r="C386" s="430"/>
      <c r="D386" s="430"/>
      <c r="E386" s="473"/>
      <c r="F386" s="473"/>
      <c r="G386" s="397"/>
    </row>
    <row r="387" spans="1:7" ht="12.75">
      <c r="A387" s="428"/>
      <c r="B387" s="472"/>
      <c r="C387" s="430"/>
      <c r="D387" s="430"/>
      <c r="E387" s="473"/>
      <c r="F387" s="473"/>
      <c r="G387" s="397"/>
    </row>
    <row r="388" spans="1:7" ht="12.75">
      <c r="A388" s="428"/>
      <c r="B388" s="472"/>
      <c r="C388" s="430"/>
      <c r="D388" s="430"/>
      <c r="E388" s="473"/>
      <c r="F388" s="473"/>
      <c r="G388" s="397"/>
    </row>
    <row r="389" spans="1:7" ht="12.75">
      <c r="A389" s="428"/>
      <c r="B389" s="472"/>
      <c r="C389" s="430"/>
      <c r="D389" s="430"/>
      <c r="E389" s="473"/>
      <c r="F389" s="473"/>
      <c r="G389" s="397"/>
    </row>
    <row r="390" spans="1:7" ht="12.75">
      <c r="A390" s="428"/>
      <c r="B390" s="472"/>
      <c r="C390" s="430"/>
      <c r="D390" s="430"/>
      <c r="E390" s="473"/>
      <c r="F390" s="473"/>
      <c r="G390" s="397"/>
    </row>
    <row r="391" spans="1:7" ht="12.75">
      <c r="A391" s="428"/>
      <c r="B391" s="472"/>
      <c r="C391" s="430"/>
      <c r="D391" s="430"/>
      <c r="E391" s="473"/>
      <c r="F391" s="473"/>
      <c r="G391" s="397"/>
    </row>
    <row r="392" spans="1:7" ht="12.75">
      <c r="A392" s="428"/>
      <c r="B392" s="472"/>
      <c r="C392" s="430"/>
      <c r="D392" s="430"/>
      <c r="E392" s="473"/>
      <c r="F392" s="473"/>
      <c r="G392" s="397"/>
    </row>
    <row r="393" spans="1:7" ht="12.75">
      <c r="A393" s="428"/>
      <c r="B393" s="472"/>
      <c r="C393" s="430"/>
      <c r="D393" s="430"/>
      <c r="E393" s="473"/>
      <c r="F393" s="473"/>
      <c r="G393" s="397"/>
    </row>
    <row r="394" spans="1:7" ht="12.75">
      <c r="A394" s="428"/>
      <c r="B394" s="472"/>
      <c r="C394" s="430"/>
      <c r="D394" s="430"/>
      <c r="E394" s="473"/>
      <c r="F394" s="473"/>
      <c r="G394" s="397"/>
    </row>
    <row r="395" spans="1:7" ht="12.75">
      <c r="A395" s="428"/>
      <c r="B395" s="472"/>
      <c r="C395" s="430"/>
      <c r="D395" s="430"/>
      <c r="E395" s="473"/>
      <c r="F395" s="473"/>
      <c r="G395" s="397"/>
    </row>
    <row r="396" spans="1:7" ht="12.75">
      <c r="A396" s="428"/>
      <c r="B396" s="472"/>
      <c r="C396" s="430"/>
      <c r="D396" s="430"/>
      <c r="E396" s="473"/>
      <c r="F396" s="473"/>
      <c r="G396" s="397"/>
    </row>
    <row r="397" spans="1:7" ht="12.75">
      <c r="A397" s="428"/>
      <c r="B397" s="472"/>
      <c r="C397" s="430"/>
      <c r="D397" s="430"/>
      <c r="E397" s="473"/>
      <c r="F397" s="473"/>
      <c r="G397" s="397"/>
    </row>
    <row r="398" spans="1:7" ht="12.75">
      <c r="A398" s="428"/>
      <c r="B398" s="472"/>
      <c r="C398" s="430"/>
      <c r="D398" s="430"/>
      <c r="E398" s="473"/>
      <c r="F398" s="473"/>
      <c r="G398" s="397"/>
    </row>
    <row r="399" spans="1:7" ht="12.75">
      <c r="A399" s="428"/>
      <c r="B399" s="472"/>
      <c r="C399" s="430"/>
      <c r="D399" s="430"/>
      <c r="E399" s="473"/>
      <c r="F399" s="473"/>
      <c r="G399" s="397"/>
    </row>
    <row r="400" spans="1:7" ht="12.75">
      <c r="A400" s="428"/>
      <c r="B400" s="472"/>
      <c r="C400" s="430"/>
      <c r="D400" s="430"/>
      <c r="E400" s="473"/>
      <c r="F400" s="473"/>
      <c r="G400" s="397"/>
    </row>
    <row r="401" spans="1:7" ht="12.75">
      <c r="A401" s="428"/>
      <c r="B401" s="472"/>
      <c r="C401" s="430"/>
      <c r="D401" s="430"/>
      <c r="E401" s="473"/>
      <c r="F401" s="473"/>
      <c r="G401" s="397"/>
    </row>
    <row r="402" spans="1:7" ht="12.75">
      <c r="A402" s="428"/>
      <c r="B402" s="472"/>
      <c r="C402" s="430"/>
      <c r="D402" s="430"/>
      <c r="E402" s="473"/>
      <c r="F402" s="473"/>
      <c r="G402" s="397"/>
    </row>
    <row r="403" spans="1:7" ht="12.75">
      <c r="A403" s="428"/>
      <c r="B403" s="472"/>
      <c r="C403" s="430"/>
      <c r="D403" s="430"/>
      <c r="E403" s="473"/>
      <c r="F403" s="473"/>
      <c r="G403" s="397"/>
    </row>
    <row r="404" spans="1:7" ht="12.75">
      <c r="A404" s="428"/>
      <c r="B404" s="472"/>
      <c r="C404" s="430"/>
      <c r="D404" s="430"/>
      <c r="E404" s="473"/>
      <c r="F404" s="473"/>
      <c r="G404" s="397"/>
    </row>
    <row r="405" spans="1:7" ht="12.75">
      <c r="A405" s="428"/>
      <c r="B405" s="472"/>
      <c r="C405" s="430"/>
      <c r="D405" s="430"/>
      <c r="E405" s="473"/>
      <c r="F405" s="473"/>
      <c r="G405" s="397"/>
    </row>
    <row r="406" spans="1:7" ht="12.75">
      <c r="A406" s="428"/>
      <c r="B406" s="472"/>
      <c r="C406" s="430"/>
      <c r="D406" s="430"/>
      <c r="E406" s="473"/>
      <c r="F406" s="473"/>
      <c r="G406" s="397"/>
    </row>
    <row r="407" spans="1:7" ht="12.75">
      <c r="A407" s="428"/>
      <c r="B407" s="472"/>
      <c r="C407" s="430"/>
      <c r="D407" s="430"/>
      <c r="E407" s="473"/>
      <c r="F407" s="473"/>
      <c r="G407" s="397"/>
    </row>
    <row r="408" spans="1:7" ht="12.75">
      <c r="A408" s="428"/>
      <c r="B408" s="472"/>
      <c r="C408" s="430"/>
      <c r="D408" s="430"/>
      <c r="E408" s="473"/>
      <c r="F408" s="473"/>
      <c r="G408" s="397"/>
    </row>
    <row r="409" spans="1:7" ht="12.75">
      <c r="A409" s="428"/>
      <c r="B409" s="472"/>
      <c r="C409" s="430"/>
      <c r="D409" s="430"/>
      <c r="E409" s="473"/>
      <c r="F409" s="473"/>
      <c r="G409" s="397"/>
    </row>
    <row r="410" spans="1:7" ht="12.75">
      <c r="A410" s="428"/>
      <c r="B410" s="472"/>
      <c r="C410" s="430"/>
      <c r="D410" s="430"/>
      <c r="E410" s="473"/>
      <c r="F410" s="473"/>
      <c r="G410" s="397"/>
    </row>
    <row r="411" spans="1:7" ht="12.75">
      <c r="A411" s="428"/>
      <c r="B411" s="472"/>
      <c r="C411" s="430"/>
      <c r="D411" s="430"/>
      <c r="E411" s="473"/>
      <c r="F411" s="473"/>
      <c r="G411" s="397"/>
    </row>
    <row r="412" spans="1:7" ht="12.75">
      <c r="A412" s="428"/>
      <c r="B412" s="472"/>
      <c r="C412" s="430"/>
      <c r="D412" s="430"/>
      <c r="E412" s="473"/>
      <c r="F412" s="473"/>
      <c r="G412" s="397"/>
    </row>
    <row r="413" spans="1:7" ht="12.75">
      <c r="A413" s="428"/>
      <c r="B413" s="472"/>
      <c r="C413" s="430"/>
      <c r="D413" s="430"/>
      <c r="E413" s="473"/>
      <c r="F413" s="473"/>
      <c r="G413" s="397"/>
    </row>
    <row r="414" spans="1:7" ht="12.75">
      <c r="A414" s="428"/>
      <c r="B414" s="472"/>
      <c r="C414" s="430"/>
      <c r="D414" s="430"/>
      <c r="E414" s="473"/>
      <c r="F414" s="473"/>
      <c r="G414" s="397"/>
    </row>
    <row r="415" spans="1:7" ht="12.75">
      <c r="A415" s="428"/>
      <c r="B415" s="472"/>
      <c r="C415" s="430"/>
      <c r="D415" s="430"/>
      <c r="E415" s="473"/>
      <c r="F415" s="473"/>
      <c r="G415" s="397"/>
    </row>
    <row r="416" spans="1:7" ht="12.75">
      <c r="A416" s="428"/>
      <c r="B416" s="472"/>
      <c r="C416" s="430"/>
      <c r="D416" s="430"/>
      <c r="E416" s="473"/>
      <c r="F416" s="473"/>
      <c r="G416" s="397"/>
    </row>
    <row r="417" spans="1:7" ht="12.75">
      <c r="A417" s="428"/>
      <c r="B417" s="472"/>
      <c r="C417" s="430"/>
      <c r="D417" s="430"/>
      <c r="E417" s="473"/>
      <c r="F417" s="473"/>
      <c r="G417" s="397"/>
    </row>
    <row r="418" spans="1:7" ht="12.75">
      <c r="A418" s="428"/>
      <c r="B418" s="472"/>
      <c r="C418" s="430"/>
      <c r="D418" s="430"/>
      <c r="E418" s="473"/>
      <c r="F418" s="473"/>
      <c r="G418" s="397"/>
    </row>
    <row r="419" spans="1:7" ht="12.75">
      <c r="A419" s="428"/>
      <c r="B419" s="472"/>
      <c r="C419" s="430"/>
      <c r="D419" s="430"/>
      <c r="E419" s="473"/>
      <c r="F419" s="473"/>
      <c r="G419" s="397"/>
    </row>
    <row r="420" spans="1:7" ht="12.75">
      <c r="A420" s="428"/>
      <c r="B420" s="472"/>
      <c r="C420" s="430"/>
      <c r="D420" s="430"/>
      <c r="E420" s="473"/>
      <c r="F420" s="473"/>
      <c r="G420" s="397"/>
    </row>
    <row r="421" spans="1:7" ht="12.75">
      <c r="A421" s="428"/>
      <c r="B421" s="472"/>
      <c r="C421" s="430"/>
      <c r="D421" s="430"/>
      <c r="E421" s="473"/>
      <c r="F421" s="473"/>
      <c r="G421" s="397"/>
    </row>
    <row r="422" spans="1:7" ht="12.75">
      <c r="A422" s="428"/>
      <c r="B422" s="472"/>
      <c r="C422" s="430"/>
      <c r="D422" s="430"/>
      <c r="E422" s="473"/>
      <c r="F422" s="473"/>
      <c r="G422" s="397"/>
    </row>
    <row r="423" spans="1:7" ht="12.75">
      <c r="A423" s="428"/>
      <c r="B423" s="472"/>
      <c r="C423" s="430"/>
      <c r="D423" s="430"/>
      <c r="E423" s="473"/>
      <c r="F423" s="473"/>
      <c r="G423" s="397"/>
    </row>
    <row r="424" spans="1:7" ht="12.75">
      <c r="A424" s="428"/>
      <c r="B424" s="472"/>
      <c r="C424" s="430"/>
      <c r="D424" s="430"/>
      <c r="E424" s="473"/>
      <c r="F424" s="473"/>
      <c r="G424" s="397"/>
    </row>
    <row r="425" spans="1:7" ht="12.75">
      <c r="A425" s="428"/>
      <c r="B425" s="472"/>
      <c r="C425" s="430"/>
      <c r="D425" s="430"/>
      <c r="E425" s="473"/>
      <c r="F425" s="473"/>
      <c r="G425" s="397"/>
    </row>
    <row r="426" spans="1:7" ht="12.75">
      <c r="A426" s="428"/>
      <c r="B426" s="472"/>
      <c r="C426" s="430"/>
      <c r="D426" s="430"/>
      <c r="E426" s="473"/>
      <c r="F426" s="473"/>
      <c r="G426" s="397"/>
    </row>
    <row r="427" spans="1:7" ht="12.75">
      <c r="A427" s="428"/>
      <c r="B427" s="472"/>
      <c r="C427" s="430"/>
      <c r="D427" s="430"/>
      <c r="E427" s="473"/>
      <c r="F427" s="473"/>
      <c r="G427" s="397"/>
    </row>
    <row r="428" spans="1:7" ht="12.75">
      <c r="A428" s="428"/>
      <c r="B428" s="472"/>
      <c r="C428" s="430"/>
      <c r="D428" s="430"/>
      <c r="E428" s="473"/>
      <c r="F428" s="473"/>
      <c r="G428" s="397"/>
    </row>
    <row r="429" spans="1:7" ht="12.75">
      <c r="A429" s="428"/>
      <c r="B429" s="472"/>
      <c r="C429" s="430"/>
      <c r="D429" s="430"/>
      <c r="E429" s="473"/>
      <c r="F429" s="473"/>
      <c r="G429" s="397"/>
    </row>
    <row r="430" spans="1:7" ht="12.75">
      <c r="A430" s="428"/>
      <c r="B430" s="472"/>
      <c r="C430" s="430"/>
      <c r="D430" s="430"/>
      <c r="E430" s="473"/>
      <c r="F430" s="473"/>
      <c r="G430" s="397"/>
    </row>
    <row r="431" spans="1:7" ht="12.75">
      <c r="A431" s="428"/>
      <c r="B431" s="472"/>
      <c r="C431" s="430"/>
      <c r="D431" s="430"/>
      <c r="E431" s="473"/>
      <c r="F431" s="473"/>
      <c r="G431" s="397"/>
    </row>
    <row r="432" spans="1:7" ht="12.75">
      <c r="A432" s="428"/>
      <c r="B432" s="472"/>
      <c r="C432" s="430"/>
      <c r="D432" s="430"/>
      <c r="E432" s="473"/>
      <c r="F432" s="473"/>
      <c r="G432" s="397"/>
    </row>
    <row r="433" spans="1:7" ht="12.75">
      <c r="A433" s="428"/>
      <c r="B433" s="472"/>
      <c r="C433" s="430"/>
      <c r="D433" s="430"/>
      <c r="E433" s="473"/>
      <c r="F433" s="473"/>
      <c r="G433" s="397"/>
    </row>
    <row r="434" spans="1:7" ht="12.75">
      <c r="A434" s="428"/>
      <c r="B434" s="472"/>
      <c r="C434" s="430"/>
      <c r="D434" s="430"/>
      <c r="E434" s="473"/>
      <c r="F434" s="473"/>
      <c r="G434" s="397"/>
    </row>
    <row r="435" spans="1:7" ht="12.75">
      <c r="A435" s="428"/>
      <c r="B435" s="472"/>
      <c r="C435" s="430"/>
      <c r="D435" s="430"/>
      <c r="E435" s="473"/>
      <c r="F435" s="473"/>
      <c r="G435" s="397"/>
    </row>
    <row r="436" spans="1:7" ht="12.75">
      <c r="A436" s="428"/>
      <c r="B436" s="472"/>
      <c r="C436" s="430"/>
      <c r="D436" s="430"/>
      <c r="E436" s="473"/>
      <c r="F436" s="473"/>
      <c r="G436" s="397"/>
    </row>
    <row r="437" spans="1:7" ht="12.75">
      <c r="A437" s="428"/>
      <c r="B437" s="472"/>
      <c r="C437" s="430"/>
      <c r="D437" s="430"/>
      <c r="E437" s="473"/>
      <c r="F437" s="473"/>
      <c r="G437" s="397"/>
    </row>
    <row r="438" spans="1:7" ht="12.75">
      <c r="A438" s="428"/>
      <c r="B438" s="472"/>
      <c r="C438" s="430"/>
      <c r="D438" s="430"/>
      <c r="E438" s="473"/>
      <c r="F438" s="473"/>
      <c r="G438" s="397"/>
    </row>
    <row r="439" spans="1:7" ht="12.75">
      <c r="A439" s="428"/>
      <c r="B439" s="472"/>
      <c r="C439" s="430"/>
      <c r="D439" s="430"/>
      <c r="E439" s="473"/>
      <c r="F439" s="473"/>
      <c r="G439" s="397"/>
    </row>
    <row r="440" spans="1:7" ht="12.75">
      <c r="A440" s="428"/>
      <c r="B440" s="472"/>
      <c r="C440" s="430"/>
      <c r="D440" s="430"/>
      <c r="E440" s="473"/>
      <c r="F440" s="473"/>
      <c r="G440" s="397"/>
    </row>
    <row r="441" spans="1:7" ht="12.75">
      <c r="A441" s="428"/>
      <c r="B441" s="472"/>
      <c r="C441" s="430"/>
      <c r="D441" s="430"/>
      <c r="E441" s="473"/>
      <c r="F441" s="473"/>
      <c r="G441" s="397"/>
    </row>
    <row r="442" spans="1:7" ht="12.75">
      <c r="A442" s="428"/>
      <c r="B442" s="472"/>
      <c r="C442" s="430"/>
      <c r="D442" s="430"/>
      <c r="E442" s="473"/>
      <c r="F442" s="473"/>
      <c r="G442" s="397"/>
    </row>
    <row r="443" spans="1:7" ht="12.75">
      <c r="A443" s="428"/>
      <c r="B443" s="472"/>
      <c r="C443" s="430"/>
      <c r="D443" s="430"/>
      <c r="E443" s="473"/>
      <c r="F443" s="473"/>
      <c r="G443" s="397"/>
    </row>
    <row r="444" spans="1:7" ht="12.75">
      <c r="A444" s="428"/>
      <c r="B444" s="472"/>
      <c r="C444" s="430"/>
      <c r="D444" s="430"/>
      <c r="E444" s="473"/>
      <c r="F444" s="473"/>
      <c r="G444" s="397"/>
    </row>
    <row r="445" spans="1:7" ht="12.75">
      <c r="A445" s="428"/>
      <c r="B445" s="472"/>
      <c r="C445" s="430"/>
      <c r="D445" s="430"/>
      <c r="E445" s="473"/>
      <c r="F445" s="473"/>
      <c r="G445" s="397"/>
    </row>
    <row r="446" spans="1:7" ht="12.75">
      <c r="A446" s="428"/>
      <c r="B446" s="472"/>
      <c r="C446" s="430"/>
      <c r="D446" s="430"/>
      <c r="E446" s="473"/>
      <c r="F446" s="473"/>
      <c r="G446" s="397"/>
    </row>
    <row r="447" spans="1:7" ht="12.75">
      <c r="A447" s="428"/>
      <c r="B447" s="472"/>
      <c r="C447" s="430"/>
      <c r="D447" s="430"/>
      <c r="E447" s="473"/>
      <c r="F447" s="473"/>
      <c r="G447" s="397"/>
    </row>
    <row r="448" spans="1:7" ht="12.75">
      <c r="A448" s="428"/>
      <c r="B448" s="472"/>
      <c r="C448" s="430"/>
      <c r="D448" s="430"/>
      <c r="E448" s="473"/>
      <c r="F448" s="473"/>
      <c r="G448" s="397"/>
    </row>
    <row r="449" spans="1:7" ht="12.75">
      <c r="A449" s="428"/>
      <c r="B449" s="472"/>
      <c r="C449" s="430"/>
      <c r="D449" s="430"/>
      <c r="E449" s="473"/>
      <c r="F449" s="473"/>
      <c r="G449" s="397"/>
    </row>
    <row r="450" spans="1:7" ht="12.75">
      <c r="A450" s="428"/>
      <c r="B450" s="472"/>
      <c r="C450" s="430"/>
      <c r="D450" s="430"/>
      <c r="E450" s="473"/>
      <c r="F450" s="473"/>
      <c r="G450" s="397"/>
    </row>
    <row r="451" spans="1:7" ht="12.75">
      <c r="A451" s="428"/>
      <c r="B451" s="472"/>
      <c r="C451" s="430"/>
      <c r="D451" s="430"/>
      <c r="E451" s="473"/>
      <c r="F451" s="473"/>
      <c r="G451" s="397"/>
    </row>
    <row r="452" spans="1:7" ht="12.75">
      <c r="A452" s="428"/>
      <c r="B452" s="472"/>
      <c r="C452" s="430"/>
      <c r="D452" s="430"/>
      <c r="E452" s="473"/>
      <c r="F452" s="473"/>
      <c r="G452" s="397"/>
    </row>
    <row r="453" spans="1:7" ht="12.75">
      <c r="A453" s="428"/>
      <c r="B453" s="472"/>
      <c r="C453" s="430"/>
      <c r="D453" s="430"/>
      <c r="E453" s="473"/>
      <c r="F453" s="473"/>
      <c r="G453" s="397"/>
    </row>
    <row r="454" spans="1:7" ht="12.75">
      <c r="A454" s="428"/>
      <c r="B454" s="472"/>
      <c r="C454" s="430"/>
      <c r="D454" s="430"/>
      <c r="E454" s="473"/>
      <c r="F454" s="473"/>
      <c r="G454" s="397"/>
    </row>
    <row r="455" spans="1:7" ht="12.75">
      <c r="A455" s="428"/>
      <c r="B455" s="472"/>
      <c r="C455" s="430"/>
      <c r="D455" s="430"/>
      <c r="E455" s="473"/>
      <c r="F455" s="473"/>
      <c r="G455" s="397"/>
    </row>
    <row r="456" spans="1:7" ht="12.75">
      <c r="A456" s="428"/>
      <c r="B456" s="472"/>
      <c r="C456" s="430"/>
      <c r="D456" s="430"/>
      <c r="E456" s="473"/>
      <c r="F456" s="473"/>
      <c r="G456" s="397"/>
    </row>
    <row r="457" spans="1:7" ht="12.75">
      <c r="A457" s="428"/>
      <c r="B457" s="472"/>
      <c r="C457" s="430"/>
      <c r="D457" s="430"/>
      <c r="E457" s="473"/>
      <c r="F457" s="473"/>
      <c r="G457" s="397"/>
    </row>
    <row r="458" spans="1:7" ht="12.75">
      <c r="A458" s="428"/>
      <c r="B458" s="472"/>
      <c r="C458" s="430"/>
      <c r="D458" s="430"/>
      <c r="E458" s="473"/>
      <c r="F458" s="473"/>
      <c r="G458" s="397"/>
    </row>
    <row r="459" spans="1:7" ht="12.75">
      <c r="A459" s="428"/>
      <c r="B459" s="472"/>
      <c r="C459" s="430"/>
      <c r="D459" s="430"/>
      <c r="E459" s="473"/>
      <c r="F459" s="473"/>
      <c r="G459" s="397"/>
    </row>
    <row r="460" spans="1:7" ht="12.75">
      <c r="A460" s="428"/>
      <c r="B460" s="472"/>
      <c r="C460" s="430"/>
      <c r="D460" s="430"/>
      <c r="E460" s="473"/>
      <c r="F460" s="473"/>
      <c r="G460" s="397"/>
    </row>
    <row r="461" spans="1:7" ht="12.75">
      <c r="A461" s="428"/>
      <c r="B461" s="472"/>
      <c r="C461" s="430"/>
      <c r="D461" s="430"/>
      <c r="E461" s="473"/>
      <c r="F461" s="473"/>
      <c r="G461" s="397"/>
    </row>
    <row r="462" spans="1:7" ht="12.75">
      <c r="A462" s="428"/>
      <c r="B462" s="472"/>
      <c r="C462" s="430"/>
      <c r="D462" s="430"/>
      <c r="E462" s="473"/>
      <c r="F462" s="473"/>
      <c r="G462" s="397"/>
    </row>
    <row r="463" spans="1:7" ht="12.75">
      <c r="A463" s="428"/>
      <c r="B463" s="472"/>
      <c r="C463" s="430"/>
      <c r="D463" s="430"/>
      <c r="E463" s="473"/>
      <c r="F463" s="473"/>
      <c r="G463" s="397"/>
    </row>
    <row r="464" spans="1:7" ht="12.75">
      <c r="A464" s="428"/>
      <c r="B464" s="472"/>
      <c r="C464" s="430"/>
      <c r="D464" s="430"/>
      <c r="E464" s="473"/>
      <c r="F464" s="473"/>
      <c r="G464" s="397"/>
    </row>
    <row r="465" spans="1:7" ht="12.75">
      <c r="A465" s="428"/>
      <c r="B465" s="472"/>
      <c r="C465" s="430"/>
      <c r="D465" s="430"/>
      <c r="E465" s="473"/>
      <c r="F465" s="473"/>
      <c r="G465" s="397"/>
    </row>
    <row r="466" spans="1:7" ht="12.75">
      <c r="A466" s="428"/>
      <c r="B466" s="472"/>
      <c r="C466" s="430"/>
      <c r="D466" s="430"/>
      <c r="E466" s="473"/>
      <c r="F466" s="473"/>
      <c r="G466" s="397"/>
    </row>
    <row r="467" spans="1:7" ht="12.75">
      <c r="A467" s="428"/>
      <c r="B467" s="472"/>
      <c r="C467" s="430"/>
      <c r="D467" s="430"/>
      <c r="E467" s="473"/>
      <c r="F467" s="473"/>
      <c r="G467" s="397"/>
    </row>
    <row r="468" spans="1:7" ht="12.75">
      <c r="A468" s="428"/>
      <c r="B468" s="472"/>
      <c r="C468" s="430"/>
      <c r="D468" s="430"/>
      <c r="E468" s="473"/>
      <c r="F468" s="473"/>
      <c r="G468" s="397"/>
    </row>
    <row r="469" spans="1:7" ht="12.75">
      <c r="A469" s="428"/>
      <c r="B469" s="472"/>
      <c r="C469" s="430"/>
      <c r="D469" s="430"/>
      <c r="E469" s="473"/>
      <c r="F469" s="473"/>
      <c r="G469" s="397"/>
    </row>
    <row r="470" spans="1:7" ht="12.75">
      <c r="A470" s="428"/>
      <c r="B470" s="472"/>
      <c r="C470" s="430"/>
      <c r="D470" s="430"/>
      <c r="E470" s="473"/>
      <c r="F470" s="473"/>
      <c r="G470" s="397"/>
    </row>
    <row r="471" spans="1:7" ht="12.75">
      <c r="A471" s="428"/>
      <c r="B471" s="472"/>
      <c r="C471" s="430"/>
      <c r="D471" s="430"/>
      <c r="E471" s="473"/>
      <c r="F471" s="473"/>
      <c r="G471" s="397"/>
    </row>
    <row r="472" spans="1:7" ht="12.75">
      <c r="A472" s="428"/>
      <c r="B472" s="472"/>
      <c r="C472" s="430"/>
      <c r="D472" s="430"/>
      <c r="E472" s="473"/>
      <c r="F472" s="473"/>
      <c r="G472" s="397"/>
    </row>
    <row r="473" spans="1:7" ht="12.75">
      <c r="A473" s="428"/>
      <c r="B473" s="472"/>
      <c r="C473" s="430"/>
      <c r="D473" s="430"/>
      <c r="E473" s="473"/>
      <c r="F473" s="473"/>
      <c r="G473" s="397"/>
    </row>
    <row r="474" spans="1:7" ht="12.75">
      <c r="A474" s="428"/>
      <c r="B474" s="472"/>
      <c r="C474" s="430"/>
      <c r="D474" s="430"/>
      <c r="E474" s="473"/>
      <c r="F474" s="473"/>
      <c r="G474" s="397"/>
    </row>
    <row r="475" spans="1:7" ht="12.75">
      <c r="A475" s="428"/>
      <c r="B475" s="472"/>
      <c r="C475" s="430"/>
      <c r="D475" s="430"/>
      <c r="E475" s="473"/>
      <c r="F475" s="473"/>
      <c r="G475" s="397"/>
    </row>
    <row r="476" spans="1:7" ht="12.75">
      <c r="A476" s="428"/>
      <c r="B476" s="472"/>
      <c r="C476" s="430"/>
      <c r="D476" s="430"/>
      <c r="E476" s="473"/>
      <c r="F476" s="473"/>
      <c r="G476" s="397"/>
    </row>
    <row r="477" spans="1:7" ht="12.75">
      <c r="A477" s="428"/>
      <c r="B477" s="472"/>
      <c r="C477" s="430"/>
      <c r="D477" s="430"/>
      <c r="E477" s="473"/>
      <c r="F477" s="473"/>
      <c r="G477" s="397"/>
    </row>
    <row r="478" spans="1:7" ht="12.75">
      <c r="A478" s="428"/>
      <c r="B478" s="472"/>
      <c r="C478" s="430"/>
      <c r="D478" s="430"/>
      <c r="E478" s="473"/>
      <c r="F478" s="473"/>
      <c r="G478" s="397"/>
    </row>
    <row r="479" spans="1:7" ht="12.75">
      <c r="A479" s="428"/>
      <c r="B479" s="472"/>
      <c r="C479" s="430"/>
      <c r="D479" s="430"/>
      <c r="E479" s="473"/>
      <c r="F479" s="473"/>
      <c r="G479" s="397"/>
    </row>
    <row r="480" spans="1:7" ht="12.75">
      <c r="A480" s="428"/>
      <c r="B480" s="472"/>
      <c r="C480" s="430"/>
      <c r="D480" s="430"/>
      <c r="E480" s="473"/>
      <c r="F480" s="473"/>
      <c r="G480" s="397"/>
    </row>
    <row r="481" spans="1:7" ht="12.75">
      <c r="A481" s="428"/>
      <c r="B481" s="472"/>
      <c r="C481" s="430"/>
      <c r="D481" s="430"/>
      <c r="E481" s="473"/>
      <c r="F481" s="473"/>
      <c r="G481" s="397"/>
    </row>
    <row r="482" spans="1:7" ht="12.75">
      <c r="A482" s="428"/>
      <c r="B482" s="472"/>
      <c r="C482" s="430"/>
      <c r="D482" s="430"/>
      <c r="E482" s="473"/>
      <c r="F482" s="473"/>
      <c r="G482" s="397"/>
    </row>
    <row r="483" spans="1:7" ht="12.75">
      <c r="A483" s="428"/>
      <c r="B483" s="472"/>
      <c r="C483" s="430"/>
      <c r="D483" s="430"/>
      <c r="E483" s="473"/>
      <c r="F483" s="473"/>
      <c r="G483" s="397"/>
    </row>
    <row r="484" spans="1:7" ht="12.75">
      <c r="A484" s="428"/>
      <c r="B484" s="472"/>
      <c r="C484" s="430"/>
      <c r="D484" s="430"/>
      <c r="E484" s="473"/>
      <c r="F484" s="473"/>
      <c r="G484" s="397"/>
    </row>
    <row r="485" spans="1:7" ht="12.75">
      <c r="A485" s="428"/>
      <c r="B485" s="472"/>
      <c r="C485" s="430"/>
      <c r="D485" s="430"/>
      <c r="E485" s="473"/>
      <c r="F485" s="473"/>
      <c r="G485" s="397"/>
    </row>
    <row r="486" spans="1:7" ht="12.75">
      <c r="A486" s="428"/>
      <c r="B486" s="472"/>
      <c r="C486" s="430"/>
      <c r="D486" s="430"/>
      <c r="E486" s="473"/>
      <c r="F486" s="473"/>
      <c r="G486" s="397"/>
    </row>
    <row r="487" spans="1:7" ht="12.75">
      <c r="A487" s="428"/>
      <c r="B487" s="472"/>
      <c r="C487" s="430"/>
      <c r="D487" s="430"/>
      <c r="E487" s="473"/>
      <c r="F487" s="473"/>
      <c r="G487" s="397"/>
    </row>
    <row r="488" spans="1:7" ht="12.75">
      <c r="A488" s="428"/>
      <c r="B488" s="472"/>
      <c r="C488" s="430"/>
      <c r="D488" s="430"/>
      <c r="E488" s="473"/>
      <c r="F488" s="473"/>
      <c r="G488" s="397"/>
    </row>
    <row r="489" spans="1:7" ht="12.75">
      <c r="A489" s="428"/>
      <c r="B489" s="472"/>
      <c r="C489" s="430"/>
      <c r="D489" s="430"/>
      <c r="E489" s="473"/>
      <c r="F489" s="473"/>
      <c r="G489" s="397"/>
    </row>
    <row r="490" spans="1:7" ht="12.75">
      <c r="A490" s="428"/>
      <c r="B490" s="472"/>
      <c r="C490" s="430"/>
      <c r="D490" s="430"/>
      <c r="E490" s="473"/>
      <c r="F490" s="473"/>
      <c r="G490" s="397"/>
    </row>
    <row r="491" spans="1:7" ht="12.75">
      <c r="A491" s="428"/>
      <c r="B491" s="472"/>
      <c r="C491" s="430"/>
      <c r="D491" s="430"/>
      <c r="E491" s="473"/>
      <c r="F491" s="473"/>
      <c r="G491" s="397"/>
    </row>
    <row r="492" spans="1:7" ht="12.75">
      <c r="A492" s="428"/>
      <c r="B492" s="472"/>
      <c r="C492" s="430"/>
      <c r="D492" s="430"/>
      <c r="E492" s="473"/>
      <c r="F492" s="473"/>
      <c r="G492" s="397"/>
    </row>
    <row r="493" spans="1:7" ht="12.75">
      <c r="A493" s="428"/>
      <c r="B493" s="472"/>
      <c r="C493" s="430"/>
      <c r="D493" s="430"/>
      <c r="E493" s="473"/>
      <c r="F493" s="473"/>
      <c r="G493" s="397"/>
    </row>
    <row r="494" spans="1:7" ht="12.75">
      <c r="A494" s="428"/>
      <c r="B494" s="472"/>
      <c r="C494" s="430"/>
      <c r="D494" s="430"/>
      <c r="E494" s="473"/>
      <c r="F494" s="473"/>
      <c r="G494" s="397"/>
    </row>
    <row r="495" spans="1:7" ht="12.75">
      <c r="A495" s="428"/>
      <c r="B495" s="472"/>
      <c r="C495" s="430"/>
      <c r="D495" s="430"/>
      <c r="E495" s="473"/>
      <c r="F495" s="473"/>
      <c r="G495" s="397"/>
    </row>
    <row r="496" spans="1:7" ht="12.75">
      <c r="A496" s="428"/>
      <c r="B496" s="472"/>
      <c r="C496" s="430"/>
      <c r="D496" s="430"/>
      <c r="E496" s="473"/>
      <c r="F496" s="473"/>
      <c r="G496" s="397"/>
    </row>
    <row r="497" spans="1:7" ht="12.75">
      <c r="A497" s="428"/>
      <c r="B497" s="472"/>
      <c r="C497" s="430"/>
      <c r="D497" s="430"/>
      <c r="E497" s="473"/>
      <c r="F497" s="473"/>
      <c r="G497" s="397"/>
    </row>
    <row r="498" spans="1:7" ht="12.75">
      <c r="A498" s="428"/>
      <c r="B498" s="472"/>
      <c r="C498" s="430"/>
      <c r="D498" s="430"/>
      <c r="E498" s="473"/>
      <c r="F498" s="473"/>
      <c r="G498" s="397"/>
    </row>
    <row r="499" spans="1:7" ht="12.75">
      <c r="A499" s="428"/>
      <c r="B499" s="472"/>
      <c r="C499" s="430"/>
      <c r="D499" s="430"/>
      <c r="E499" s="473"/>
      <c r="F499" s="473"/>
      <c r="G499" s="397"/>
    </row>
    <row r="500" spans="1:7" ht="12.75">
      <c r="A500" s="428"/>
      <c r="B500" s="472"/>
      <c r="C500" s="430"/>
      <c r="D500" s="430"/>
      <c r="E500" s="473"/>
      <c r="F500" s="473"/>
      <c r="G500" s="397"/>
    </row>
    <row r="501" spans="1:7" ht="12.75">
      <c r="A501" s="428"/>
      <c r="B501" s="472"/>
      <c r="C501" s="430"/>
      <c r="D501" s="430"/>
      <c r="E501" s="473"/>
      <c r="F501" s="473"/>
      <c r="G501" s="397"/>
    </row>
    <row r="502" spans="1:7" ht="12.75">
      <c r="A502" s="428"/>
      <c r="B502" s="472"/>
      <c r="C502" s="430"/>
      <c r="D502" s="430"/>
      <c r="E502" s="473"/>
      <c r="F502" s="473"/>
      <c r="G502" s="397"/>
    </row>
    <row r="503" spans="1:7" ht="12.75">
      <c r="A503" s="428"/>
      <c r="B503" s="472"/>
      <c r="C503" s="430"/>
      <c r="D503" s="430"/>
      <c r="E503" s="473"/>
      <c r="F503" s="473"/>
      <c r="G503" s="397"/>
    </row>
    <row r="504" spans="1:7" ht="12.75">
      <c r="A504" s="428"/>
      <c r="B504" s="472"/>
      <c r="C504" s="430"/>
      <c r="D504" s="430"/>
      <c r="E504" s="473"/>
      <c r="F504" s="473"/>
      <c r="G504" s="397"/>
    </row>
    <row r="505" spans="1:7" ht="12.75">
      <c r="A505" s="428"/>
      <c r="B505" s="472"/>
      <c r="C505" s="430"/>
      <c r="D505" s="430"/>
      <c r="E505" s="473"/>
      <c r="F505" s="473"/>
      <c r="G505" s="397"/>
    </row>
    <row r="506" spans="1:7" ht="12.75">
      <c r="A506" s="428"/>
      <c r="B506" s="472"/>
      <c r="C506" s="430"/>
      <c r="D506" s="430"/>
      <c r="E506" s="473"/>
      <c r="F506" s="473"/>
      <c r="G506" s="397"/>
    </row>
    <row r="507" spans="1:7" ht="12.75">
      <c r="A507" s="428"/>
      <c r="B507" s="472"/>
      <c r="C507" s="430"/>
      <c r="D507" s="430"/>
      <c r="E507" s="473"/>
      <c r="F507" s="473"/>
      <c r="G507" s="397"/>
    </row>
    <row r="508" spans="1:7" ht="12.75">
      <c r="A508" s="428"/>
      <c r="B508" s="472"/>
      <c r="C508" s="430"/>
      <c r="D508" s="430"/>
      <c r="E508" s="473"/>
      <c r="F508" s="473"/>
      <c r="G508" s="397"/>
    </row>
    <row r="509" spans="1:7" ht="12.75">
      <c r="A509" s="428"/>
      <c r="B509" s="472"/>
      <c r="C509" s="430"/>
      <c r="D509" s="430"/>
      <c r="E509" s="473"/>
      <c r="F509" s="473"/>
      <c r="G509" s="397"/>
    </row>
    <row r="510" spans="1:7" ht="12.75">
      <c r="A510" s="428"/>
      <c r="B510" s="472"/>
      <c r="C510" s="430"/>
      <c r="D510" s="430"/>
      <c r="E510" s="473"/>
      <c r="F510" s="473"/>
      <c r="G510" s="397"/>
    </row>
    <row r="511" spans="1:7" ht="12.75">
      <c r="A511" s="428"/>
      <c r="B511" s="472"/>
      <c r="C511" s="430"/>
      <c r="D511" s="430"/>
      <c r="E511" s="473"/>
      <c r="F511" s="473"/>
      <c r="G511" s="397"/>
    </row>
    <row r="512" spans="1:7" ht="12.75">
      <c r="A512" s="428"/>
      <c r="B512" s="472"/>
      <c r="C512" s="430"/>
      <c r="D512" s="430"/>
      <c r="E512" s="473"/>
      <c r="F512" s="473"/>
      <c r="G512" s="397"/>
    </row>
    <row r="513" spans="1:7" ht="12.75">
      <c r="A513" s="428"/>
      <c r="B513" s="472"/>
      <c r="C513" s="430"/>
      <c r="D513" s="430"/>
      <c r="E513" s="473"/>
      <c r="F513" s="473"/>
      <c r="G513" s="397"/>
    </row>
    <row r="514" spans="1:7" ht="12.75">
      <c r="A514" s="428"/>
      <c r="B514" s="472"/>
      <c r="C514" s="430"/>
      <c r="D514" s="430"/>
      <c r="E514" s="473"/>
      <c r="F514" s="473"/>
      <c r="G514" s="397"/>
    </row>
    <row r="515" spans="1:7" ht="12.75">
      <c r="A515" s="428"/>
      <c r="B515" s="472"/>
      <c r="C515" s="430"/>
      <c r="D515" s="430"/>
      <c r="E515" s="473"/>
      <c r="F515" s="473"/>
      <c r="G515" s="397"/>
    </row>
    <row r="516" spans="1:7" ht="12.75">
      <c r="A516" s="428"/>
      <c r="B516" s="472"/>
      <c r="C516" s="430"/>
      <c r="D516" s="430"/>
      <c r="E516" s="473"/>
      <c r="F516" s="473"/>
      <c r="G516" s="397"/>
    </row>
    <row r="517" spans="1:7" ht="12.75">
      <c r="A517" s="428"/>
      <c r="B517" s="472"/>
      <c r="C517" s="430"/>
      <c r="D517" s="430"/>
      <c r="E517" s="473"/>
      <c r="F517" s="473"/>
      <c r="G517" s="397"/>
    </row>
    <row r="518" spans="1:7" ht="12.75">
      <c r="A518" s="428"/>
      <c r="B518" s="472"/>
      <c r="C518" s="430"/>
      <c r="D518" s="430"/>
      <c r="E518" s="473"/>
      <c r="F518" s="473"/>
      <c r="G518" s="397"/>
    </row>
    <row r="519" spans="1:7" ht="12.75">
      <c r="A519" s="428"/>
      <c r="B519" s="472"/>
      <c r="C519" s="430"/>
      <c r="D519" s="430"/>
      <c r="E519" s="473"/>
      <c r="F519" s="473"/>
      <c r="G519" s="397"/>
    </row>
    <row r="520" spans="1:7" ht="12.75">
      <c r="A520" s="428"/>
      <c r="B520" s="472"/>
      <c r="C520" s="430"/>
      <c r="D520" s="430"/>
      <c r="E520" s="473"/>
      <c r="F520" s="473"/>
      <c r="G520" s="397"/>
    </row>
    <row r="521" spans="1:7" ht="12.75">
      <c r="A521" s="428"/>
      <c r="B521" s="472"/>
      <c r="C521" s="430"/>
      <c r="D521" s="430"/>
      <c r="E521" s="473"/>
      <c r="F521" s="473"/>
      <c r="G521" s="397"/>
    </row>
    <row r="522" spans="1:7" ht="12.75">
      <c r="A522" s="428"/>
      <c r="B522" s="472"/>
      <c r="C522" s="430"/>
      <c r="D522" s="430"/>
      <c r="E522" s="473"/>
      <c r="F522" s="473"/>
      <c r="G522" s="397"/>
    </row>
    <row r="523" spans="1:7" ht="12.75">
      <c r="A523" s="428"/>
      <c r="B523" s="472"/>
      <c r="C523" s="430"/>
      <c r="D523" s="430"/>
      <c r="E523" s="473"/>
      <c r="F523" s="473"/>
      <c r="G523" s="397"/>
    </row>
    <row r="524" spans="1:7" ht="12.75">
      <c r="A524" s="428"/>
      <c r="B524" s="472"/>
      <c r="C524" s="430"/>
      <c r="D524" s="430"/>
      <c r="E524" s="473"/>
      <c r="F524" s="473"/>
      <c r="G524" s="397"/>
    </row>
    <row r="525" spans="1:7" ht="12.75">
      <c r="A525" s="428"/>
      <c r="B525" s="472"/>
      <c r="C525" s="430"/>
      <c r="D525" s="430"/>
      <c r="E525" s="473"/>
      <c r="F525" s="473"/>
      <c r="G525" s="397"/>
    </row>
    <row r="526" spans="1:7" ht="12.75">
      <c r="A526" s="428"/>
      <c r="B526" s="472"/>
      <c r="C526" s="430"/>
      <c r="D526" s="430"/>
      <c r="E526" s="473"/>
      <c r="F526" s="473"/>
      <c r="G526" s="397"/>
    </row>
    <row r="527" spans="1:7" ht="12.75">
      <c r="A527" s="428"/>
      <c r="B527" s="472"/>
      <c r="C527" s="430"/>
      <c r="D527" s="430"/>
      <c r="E527" s="473"/>
      <c r="F527" s="473"/>
      <c r="G527" s="397"/>
    </row>
    <row r="528" spans="1:7" ht="12.75">
      <c r="A528" s="428"/>
      <c r="B528" s="472"/>
      <c r="C528" s="430"/>
      <c r="D528" s="430"/>
      <c r="E528" s="473"/>
      <c r="F528" s="473"/>
      <c r="G528" s="397"/>
    </row>
    <row r="529" spans="1:7" ht="12.75">
      <c r="A529" s="428"/>
      <c r="B529" s="472"/>
      <c r="C529" s="430"/>
      <c r="D529" s="430"/>
      <c r="E529" s="473"/>
      <c r="F529" s="473"/>
      <c r="G529" s="397"/>
    </row>
    <row r="530" spans="1:7" ht="12.75">
      <c r="A530" s="428"/>
      <c r="B530" s="472"/>
      <c r="C530" s="430"/>
      <c r="D530" s="430"/>
      <c r="E530" s="473"/>
      <c r="F530" s="473"/>
      <c r="G530" s="397"/>
    </row>
    <row r="531" spans="1:7" ht="12.75">
      <c r="A531" s="428"/>
      <c r="B531" s="472"/>
      <c r="C531" s="430"/>
      <c r="D531" s="430"/>
      <c r="E531" s="473"/>
      <c r="F531" s="473"/>
      <c r="G531" s="397"/>
    </row>
    <row r="532" spans="1:7" ht="12.75">
      <c r="A532" s="428"/>
      <c r="B532" s="472"/>
      <c r="C532" s="430"/>
      <c r="D532" s="430"/>
      <c r="E532" s="473"/>
      <c r="F532" s="473"/>
      <c r="G532" s="397"/>
    </row>
    <row r="533" spans="1:7" ht="12.75">
      <c r="A533" s="428"/>
      <c r="B533" s="472"/>
      <c r="C533" s="430"/>
      <c r="D533" s="430"/>
      <c r="E533" s="473"/>
      <c r="F533" s="473"/>
      <c r="G533" s="397"/>
    </row>
    <row r="534" spans="1:7" ht="12.75">
      <c r="A534" s="428"/>
      <c r="B534" s="472"/>
      <c r="C534" s="430"/>
      <c r="D534" s="430"/>
      <c r="E534" s="473"/>
      <c r="F534" s="473"/>
      <c r="G534" s="397"/>
    </row>
    <row r="535" spans="1:7" ht="12.75">
      <c r="A535" s="428"/>
      <c r="B535" s="472"/>
      <c r="C535" s="430"/>
      <c r="D535" s="430"/>
      <c r="E535" s="473"/>
      <c r="F535" s="473"/>
      <c r="G535" s="397"/>
    </row>
    <row r="536" spans="1:7" ht="12.75">
      <c r="A536" s="428"/>
      <c r="B536" s="472"/>
      <c r="C536" s="430"/>
      <c r="D536" s="430"/>
      <c r="E536" s="473"/>
      <c r="F536" s="473"/>
      <c r="G536" s="397"/>
    </row>
    <row r="537" spans="1:7" ht="12.75">
      <c r="A537" s="428"/>
      <c r="B537" s="472"/>
      <c r="C537" s="430"/>
      <c r="D537" s="430"/>
      <c r="E537" s="473"/>
      <c r="F537" s="473"/>
      <c r="G537" s="397"/>
    </row>
    <row r="538" spans="1:7" ht="12.75">
      <c r="A538" s="428"/>
      <c r="B538" s="472"/>
      <c r="C538" s="430"/>
      <c r="D538" s="430"/>
      <c r="E538" s="473"/>
      <c r="F538" s="473"/>
      <c r="G538" s="397"/>
    </row>
    <row r="539" spans="1:7" ht="12.75">
      <c r="A539" s="428"/>
      <c r="B539" s="472"/>
      <c r="C539" s="430"/>
      <c r="D539" s="430"/>
      <c r="E539" s="473"/>
      <c r="F539" s="473"/>
      <c r="G539" s="397"/>
    </row>
    <row r="540" spans="1:7" ht="12.75">
      <c r="A540" s="428"/>
      <c r="B540" s="472"/>
      <c r="C540" s="430"/>
      <c r="D540" s="430"/>
      <c r="E540" s="473"/>
      <c r="F540" s="473"/>
      <c r="G540" s="397"/>
    </row>
    <row r="541" spans="1:7" ht="12.75">
      <c r="A541" s="428"/>
      <c r="B541" s="472"/>
      <c r="C541" s="430"/>
      <c r="D541" s="430"/>
      <c r="E541" s="473"/>
      <c r="F541" s="473"/>
      <c r="G541" s="397"/>
    </row>
    <row r="542" spans="1:7" ht="12.75">
      <c r="A542" s="428"/>
      <c r="B542" s="472"/>
      <c r="C542" s="430"/>
      <c r="D542" s="430"/>
      <c r="E542" s="473"/>
      <c r="F542" s="473"/>
      <c r="G542" s="397"/>
    </row>
    <row r="543" spans="1:7" ht="12.75">
      <c r="A543" s="428"/>
      <c r="B543" s="472"/>
      <c r="C543" s="430"/>
      <c r="D543" s="430"/>
      <c r="E543" s="473"/>
      <c r="F543" s="473"/>
      <c r="G543" s="397"/>
    </row>
    <row r="544" spans="1:7" ht="12.75">
      <c r="A544" s="428"/>
      <c r="B544" s="472"/>
      <c r="C544" s="430"/>
      <c r="D544" s="430"/>
      <c r="E544" s="473"/>
      <c r="F544" s="473"/>
      <c r="G544" s="397"/>
    </row>
    <row r="545" spans="1:7" ht="12.75">
      <c r="A545" s="428"/>
      <c r="B545" s="472"/>
      <c r="C545" s="430"/>
      <c r="D545" s="430"/>
      <c r="E545" s="473"/>
      <c r="F545" s="473"/>
      <c r="G545" s="397"/>
    </row>
    <row r="546" spans="1:7" ht="12.75">
      <c r="A546" s="428"/>
      <c r="B546" s="472"/>
      <c r="C546" s="430"/>
      <c r="D546" s="430"/>
      <c r="E546" s="473"/>
      <c r="F546" s="473"/>
      <c r="G546" s="397"/>
    </row>
    <row r="547" spans="1:7" ht="12.75">
      <c r="A547" s="428"/>
      <c r="B547" s="472"/>
      <c r="C547" s="430"/>
      <c r="D547" s="430"/>
      <c r="E547" s="473"/>
      <c r="F547" s="473"/>
      <c r="G547" s="397"/>
    </row>
    <row r="548" spans="1:7" ht="12.75">
      <c r="A548" s="428"/>
      <c r="B548" s="472"/>
      <c r="C548" s="430"/>
      <c r="D548" s="430"/>
      <c r="E548" s="473"/>
      <c r="F548" s="473"/>
      <c r="G548" s="397"/>
    </row>
    <row r="549" spans="1:7" ht="12.75">
      <c r="A549" s="428"/>
      <c r="B549" s="472"/>
      <c r="C549" s="430"/>
      <c r="D549" s="430"/>
      <c r="E549" s="473"/>
      <c r="F549" s="473"/>
      <c r="G549" s="397"/>
    </row>
    <row r="550" spans="1:7" ht="12.75">
      <c r="A550" s="428"/>
      <c r="B550" s="472"/>
      <c r="C550" s="430"/>
      <c r="D550" s="430"/>
      <c r="E550" s="473"/>
      <c r="F550" s="473"/>
      <c r="G550" s="397"/>
    </row>
    <row r="551" spans="1:7" ht="12.75">
      <c r="A551" s="428"/>
      <c r="B551" s="472"/>
      <c r="C551" s="430"/>
      <c r="D551" s="430"/>
      <c r="E551" s="473"/>
      <c r="F551" s="473"/>
      <c r="G551" s="397"/>
    </row>
    <row r="552" spans="1:7" ht="12.75">
      <c r="A552" s="428"/>
      <c r="B552" s="472"/>
      <c r="C552" s="430"/>
      <c r="D552" s="430"/>
      <c r="E552" s="473"/>
      <c r="F552" s="473"/>
      <c r="G552" s="397"/>
    </row>
    <row r="553" spans="1:7" ht="12.75">
      <c r="A553" s="428"/>
      <c r="B553" s="472"/>
      <c r="C553" s="430"/>
      <c r="D553" s="430"/>
      <c r="E553" s="473"/>
      <c r="F553" s="473"/>
      <c r="G553" s="397"/>
    </row>
    <row r="554" spans="1:7" ht="12.75">
      <c r="A554" s="428"/>
      <c r="B554" s="472"/>
      <c r="C554" s="430"/>
      <c r="D554" s="430"/>
      <c r="E554" s="473"/>
      <c r="F554" s="473"/>
      <c r="G554" s="397"/>
    </row>
    <row r="555" spans="1:7" ht="12.75">
      <c r="A555" s="428"/>
      <c r="B555" s="472"/>
      <c r="C555" s="430"/>
      <c r="D555" s="430"/>
      <c r="E555" s="473"/>
      <c r="F555" s="473"/>
      <c r="G555" s="397"/>
    </row>
    <row r="556" spans="1:7" ht="12.75">
      <c r="A556" s="428"/>
      <c r="B556" s="472"/>
      <c r="C556" s="430"/>
      <c r="D556" s="430"/>
      <c r="E556" s="473"/>
      <c r="F556" s="473"/>
      <c r="G556" s="397"/>
    </row>
    <row r="557" spans="1:7" ht="12.75">
      <c r="A557" s="428"/>
      <c r="B557" s="472"/>
      <c r="C557" s="430"/>
      <c r="D557" s="430"/>
      <c r="E557" s="473"/>
      <c r="F557" s="473"/>
      <c r="G557" s="397"/>
    </row>
    <row r="558" spans="1:7" ht="12.75">
      <c r="A558" s="428"/>
      <c r="B558" s="472"/>
      <c r="C558" s="430"/>
      <c r="D558" s="430"/>
      <c r="E558" s="473"/>
      <c r="F558" s="473"/>
      <c r="G558" s="397"/>
    </row>
    <row r="559" spans="1:7" ht="12.75">
      <c r="A559" s="428"/>
      <c r="B559" s="472"/>
      <c r="C559" s="430"/>
      <c r="D559" s="430"/>
      <c r="E559" s="473"/>
      <c r="F559" s="473"/>
      <c r="G559" s="397"/>
    </row>
    <row r="560" spans="1:7" ht="12.75">
      <c r="A560" s="428"/>
      <c r="B560" s="472"/>
      <c r="C560" s="430"/>
      <c r="D560" s="430"/>
      <c r="E560" s="473"/>
      <c r="F560" s="473"/>
      <c r="G560" s="397"/>
    </row>
    <row r="561" spans="1:7" ht="12.75">
      <c r="A561" s="428"/>
      <c r="B561" s="472"/>
      <c r="C561" s="430"/>
      <c r="D561" s="430"/>
      <c r="E561" s="473"/>
      <c r="F561" s="473"/>
      <c r="G561" s="397"/>
    </row>
    <row r="562" spans="1:7" ht="12.75">
      <c r="A562" s="428"/>
      <c r="B562" s="472"/>
      <c r="C562" s="430"/>
      <c r="D562" s="430"/>
      <c r="E562" s="473"/>
      <c r="F562" s="473"/>
      <c r="G562" s="397"/>
    </row>
    <row r="563" spans="1:6" ht="12.75">
      <c r="A563" s="428"/>
      <c r="B563" s="472"/>
      <c r="C563" s="430"/>
      <c r="D563" s="430"/>
      <c r="E563" s="473"/>
      <c r="F563" s="473"/>
    </row>
    <row r="564" spans="1:6" ht="12.75">
      <c r="A564" s="428"/>
      <c r="B564" s="472"/>
      <c r="C564" s="430"/>
      <c r="D564" s="430"/>
      <c r="E564" s="473"/>
      <c r="F564" s="473"/>
    </row>
    <row r="565" spans="1:6" ht="12.75">
      <c r="A565" s="428"/>
      <c r="B565" s="472"/>
      <c r="C565" s="430"/>
      <c r="D565" s="430"/>
      <c r="E565" s="473"/>
      <c r="F565" s="473"/>
    </row>
    <row r="566" spans="1:6" ht="12.75">
      <c r="A566" s="428"/>
      <c r="B566" s="472"/>
      <c r="C566" s="430"/>
      <c r="D566" s="430"/>
      <c r="E566" s="473"/>
      <c r="F566" s="473"/>
    </row>
    <row r="567" spans="1:6" ht="12.75">
      <c r="A567" s="428"/>
      <c r="B567" s="472"/>
      <c r="C567" s="430"/>
      <c r="D567" s="430"/>
      <c r="E567" s="473"/>
      <c r="F567" s="473"/>
    </row>
    <row r="568" spans="1:6" ht="12.75">
      <c r="A568" s="428"/>
      <c r="B568" s="472"/>
      <c r="C568" s="430"/>
      <c r="D568" s="430"/>
      <c r="E568" s="473"/>
      <c r="F568" s="473"/>
    </row>
    <row r="569" spans="1:6" ht="12.75">
      <c r="A569" s="428"/>
      <c r="B569" s="472"/>
      <c r="C569" s="430"/>
      <c r="D569" s="430"/>
      <c r="E569" s="473"/>
      <c r="F569" s="473"/>
    </row>
    <row r="570" spans="1:6" ht="12.75">
      <c r="A570" s="428"/>
      <c r="B570" s="472"/>
      <c r="C570" s="430"/>
      <c r="D570" s="430"/>
      <c r="E570" s="473"/>
      <c r="F570" s="473"/>
    </row>
    <row r="571" spans="1:6" ht="12.75">
      <c r="A571" s="428"/>
      <c r="B571" s="472"/>
      <c r="C571" s="430"/>
      <c r="D571" s="430"/>
      <c r="E571" s="473"/>
      <c r="F571" s="473"/>
    </row>
    <row r="572" spans="1:6" ht="12.75">
      <c r="A572" s="428"/>
      <c r="B572" s="472"/>
      <c r="C572" s="430"/>
      <c r="D572" s="430"/>
      <c r="E572" s="473"/>
      <c r="F572" s="473"/>
    </row>
    <row r="573" spans="1:6" ht="12.75">
      <c r="A573" s="428"/>
      <c r="B573" s="472"/>
      <c r="C573" s="430"/>
      <c r="D573" s="430"/>
      <c r="E573" s="473"/>
      <c r="F573" s="473"/>
    </row>
    <row r="574" spans="1:6" ht="12.75">
      <c r="A574" s="428"/>
      <c r="B574" s="472"/>
      <c r="C574" s="430"/>
      <c r="D574" s="430"/>
      <c r="E574" s="473"/>
      <c r="F574" s="473"/>
    </row>
    <row r="575" spans="1:6" ht="12.75">
      <c r="A575" s="428"/>
      <c r="B575" s="472"/>
      <c r="C575" s="430"/>
      <c r="D575" s="430"/>
      <c r="E575" s="473"/>
      <c r="F575" s="473"/>
    </row>
    <row r="576" spans="1:6" ht="12.75">
      <c r="A576" s="428"/>
      <c r="B576" s="472"/>
      <c r="C576" s="430"/>
      <c r="D576" s="430"/>
      <c r="E576" s="473"/>
      <c r="F576" s="473"/>
    </row>
    <row r="577" spans="1:6" ht="12.75">
      <c r="A577" s="428"/>
      <c r="B577" s="472"/>
      <c r="C577" s="430"/>
      <c r="D577" s="430"/>
      <c r="E577" s="473"/>
      <c r="F577" s="473"/>
    </row>
    <row r="578" spans="1:6" ht="12.75">
      <c r="A578" s="428"/>
      <c r="B578" s="472"/>
      <c r="C578" s="430"/>
      <c r="D578" s="430"/>
      <c r="E578" s="473"/>
      <c r="F578" s="473"/>
    </row>
    <row r="579" spans="1:6" ht="12.75">
      <c r="A579" s="428"/>
      <c r="B579" s="472"/>
      <c r="C579" s="430"/>
      <c r="D579" s="430"/>
      <c r="E579" s="473"/>
      <c r="F579" s="473"/>
    </row>
    <row r="580" spans="1:6" ht="12.75">
      <c r="A580" s="428"/>
      <c r="B580" s="472"/>
      <c r="C580" s="430"/>
      <c r="D580" s="430"/>
      <c r="E580" s="473"/>
      <c r="F580" s="473"/>
    </row>
    <row r="581" spans="1:6" ht="12.75">
      <c r="A581" s="428"/>
      <c r="B581" s="472"/>
      <c r="C581" s="430"/>
      <c r="D581" s="430"/>
      <c r="E581" s="473"/>
      <c r="F581" s="473"/>
    </row>
    <row r="582" spans="1:6" ht="12.75">
      <c r="A582" s="428"/>
      <c r="B582" s="472"/>
      <c r="C582" s="430"/>
      <c r="D582" s="430"/>
      <c r="E582" s="473"/>
      <c r="F582" s="473"/>
    </row>
    <row r="583" spans="1:6" ht="12.75">
      <c r="A583" s="428"/>
      <c r="B583" s="472"/>
      <c r="C583" s="430"/>
      <c r="D583" s="430"/>
      <c r="E583" s="473"/>
      <c r="F583" s="473"/>
    </row>
    <row r="584" spans="1:6" ht="12.75">
      <c r="A584" s="428"/>
      <c r="B584" s="472"/>
      <c r="C584" s="430"/>
      <c r="D584" s="430"/>
      <c r="E584" s="473"/>
      <c r="F584" s="473"/>
    </row>
    <row r="585" spans="1:6" ht="12.75">
      <c r="A585" s="428"/>
      <c r="B585" s="472"/>
      <c r="C585" s="430"/>
      <c r="D585" s="430"/>
      <c r="E585" s="473"/>
      <c r="F585" s="473"/>
    </row>
    <row r="586" spans="1:6" ht="12.75">
      <c r="A586" s="428"/>
      <c r="B586" s="472"/>
      <c r="C586" s="430"/>
      <c r="D586" s="430"/>
      <c r="E586" s="473"/>
      <c r="F586" s="473"/>
    </row>
    <row r="587" spans="1:6" ht="12.75">
      <c r="A587" s="428"/>
      <c r="B587" s="472"/>
      <c r="C587" s="430"/>
      <c r="D587" s="430"/>
      <c r="E587" s="473"/>
      <c r="F587" s="473"/>
    </row>
    <row r="588" spans="1:6" ht="12.75">
      <c r="A588" s="428"/>
      <c r="B588" s="472"/>
      <c r="C588" s="430"/>
      <c r="D588" s="430"/>
      <c r="E588" s="473"/>
      <c r="F588" s="473"/>
    </row>
    <row r="589" spans="1:6" ht="12.75">
      <c r="A589" s="428"/>
      <c r="B589" s="472"/>
      <c r="C589" s="430"/>
      <c r="D589" s="430"/>
      <c r="E589" s="473"/>
      <c r="F589" s="473"/>
    </row>
    <row r="590" spans="1:6" ht="12.75">
      <c r="A590" s="428"/>
      <c r="B590" s="472"/>
      <c r="C590" s="430"/>
      <c r="D590" s="430"/>
      <c r="E590" s="473"/>
      <c r="F590" s="473"/>
    </row>
    <row r="591" spans="1:6" ht="12.75">
      <c r="A591" s="428"/>
      <c r="B591" s="472"/>
      <c r="C591" s="430"/>
      <c r="D591" s="430"/>
      <c r="E591" s="473"/>
      <c r="F591" s="473"/>
    </row>
    <row r="592" spans="1:6" ht="12.75">
      <c r="A592" s="428"/>
      <c r="B592" s="472"/>
      <c r="C592" s="430"/>
      <c r="D592" s="430"/>
      <c r="E592" s="473"/>
      <c r="F592" s="473"/>
    </row>
    <row r="593" spans="1:6" ht="12.75">
      <c r="A593" s="428"/>
      <c r="B593" s="472"/>
      <c r="C593" s="430"/>
      <c r="D593" s="430"/>
      <c r="E593" s="473"/>
      <c r="F593" s="473"/>
    </row>
    <row r="594" spans="1:6" ht="12.75">
      <c r="A594" s="428"/>
      <c r="B594" s="472"/>
      <c r="C594" s="430"/>
      <c r="D594" s="430"/>
      <c r="E594" s="473"/>
      <c r="F594" s="473"/>
    </row>
    <row r="595" spans="1:6" ht="12.75">
      <c r="A595" s="428"/>
      <c r="B595" s="472"/>
      <c r="C595" s="430"/>
      <c r="D595" s="430"/>
      <c r="E595" s="473"/>
      <c r="F595" s="473"/>
    </row>
    <row r="596" spans="1:6" ht="12.75">
      <c r="A596" s="428"/>
      <c r="B596" s="472"/>
      <c r="C596" s="430"/>
      <c r="D596" s="430"/>
      <c r="E596" s="473"/>
      <c r="F596" s="473"/>
    </row>
    <row r="597" spans="1:6" ht="12.75">
      <c r="A597" s="428"/>
      <c r="B597" s="472"/>
      <c r="C597" s="430"/>
      <c r="D597" s="430"/>
      <c r="E597" s="473"/>
      <c r="F597" s="473"/>
    </row>
    <row r="598" spans="1:6" ht="12.75">
      <c r="A598" s="428"/>
      <c r="B598" s="472"/>
      <c r="C598" s="430"/>
      <c r="D598" s="430"/>
      <c r="E598" s="473"/>
      <c r="F598" s="473"/>
    </row>
    <row r="599" spans="1:6" ht="12.75">
      <c r="A599" s="428"/>
      <c r="B599" s="472"/>
      <c r="C599" s="430"/>
      <c r="D599" s="430"/>
      <c r="E599" s="473"/>
      <c r="F599" s="473"/>
    </row>
    <row r="600" spans="1:6" ht="12.75">
      <c r="A600" s="428"/>
      <c r="B600" s="472"/>
      <c r="C600" s="430"/>
      <c r="D600" s="430"/>
      <c r="E600" s="473"/>
      <c r="F600" s="473"/>
    </row>
    <row r="601" spans="1:6" ht="12.75">
      <c r="A601" s="428"/>
      <c r="B601" s="472"/>
      <c r="C601" s="430"/>
      <c r="D601" s="430"/>
      <c r="E601" s="473"/>
      <c r="F601" s="473"/>
    </row>
    <row r="602" spans="1:6" ht="12.75">
      <c r="A602" s="428"/>
      <c r="B602" s="472"/>
      <c r="C602" s="430"/>
      <c r="D602" s="430"/>
      <c r="E602" s="473"/>
      <c r="F602" s="473"/>
    </row>
    <row r="603" spans="1:6" ht="12.75">
      <c r="A603" s="428"/>
      <c r="B603" s="472"/>
      <c r="C603" s="430"/>
      <c r="D603" s="430"/>
      <c r="E603" s="473"/>
      <c r="F603" s="473"/>
    </row>
    <row r="604" spans="1:6" ht="12.75">
      <c r="A604" s="428"/>
      <c r="B604" s="472"/>
      <c r="C604" s="430"/>
      <c r="D604" s="430"/>
      <c r="E604" s="473"/>
      <c r="F604" s="473"/>
    </row>
    <row r="605" spans="1:6" ht="12.75">
      <c r="A605" s="428"/>
      <c r="B605" s="472"/>
      <c r="C605" s="430"/>
      <c r="D605" s="430"/>
      <c r="E605" s="473"/>
      <c r="F605" s="473"/>
    </row>
    <row r="606" spans="1:6" ht="12.75">
      <c r="A606" s="428"/>
      <c r="B606" s="472"/>
      <c r="C606" s="430"/>
      <c r="D606" s="430"/>
      <c r="E606" s="473"/>
      <c r="F606" s="473"/>
    </row>
    <row r="607" spans="1:6" ht="12.75">
      <c r="A607" s="428"/>
      <c r="B607" s="472"/>
      <c r="C607" s="430"/>
      <c r="D607" s="430"/>
      <c r="E607" s="473"/>
      <c r="F607" s="473"/>
    </row>
    <row r="608" spans="1:6" ht="12.75">
      <c r="A608" s="428"/>
      <c r="B608" s="472"/>
      <c r="C608" s="430"/>
      <c r="D608" s="430"/>
      <c r="E608" s="473"/>
      <c r="F608" s="473"/>
    </row>
    <row r="609" spans="1:6" ht="12.75">
      <c r="A609" s="428"/>
      <c r="B609" s="472"/>
      <c r="C609" s="430"/>
      <c r="D609" s="430"/>
      <c r="E609" s="473"/>
      <c r="F609" s="473"/>
    </row>
    <row r="610" spans="1:6" ht="12.75">
      <c r="A610" s="428"/>
      <c r="B610" s="472"/>
      <c r="C610" s="430"/>
      <c r="D610" s="430"/>
      <c r="E610" s="473"/>
      <c r="F610" s="473"/>
    </row>
    <row r="611" spans="1:6" ht="12.75">
      <c r="A611" s="428"/>
      <c r="B611" s="472"/>
      <c r="C611" s="430"/>
      <c r="D611" s="430"/>
      <c r="E611" s="473"/>
      <c r="F611" s="473"/>
    </row>
    <row r="612" spans="1:6" ht="12.75">
      <c r="A612" s="428"/>
      <c r="B612" s="472"/>
      <c r="C612" s="430"/>
      <c r="D612" s="430"/>
      <c r="E612" s="473"/>
      <c r="F612" s="473"/>
    </row>
    <row r="613" spans="1:6" ht="12.75">
      <c r="A613" s="428"/>
      <c r="B613" s="472"/>
      <c r="C613" s="430"/>
      <c r="D613" s="430"/>
      <c r="E613" s="473"/>
      <c r="F613" s="473"/>
    </row>
    <row r="614" spans="1:6" ht="12.75">
      <c r="A614" s="428"/>
      <c r="B614" s="472"/>
      <c r="C614" s="430"/>
      <c r="D614" s="430"/>
      <c r="E614" s="473"/>
      <c r="F614" s="473"/>
    </row>
    <row r="615" spans="1:6" ht="12.75">
      <c r="A615" s="428"/>
      <c r="B615" s="472"/>
      <c r="C615" s="430"/>
      <c r="D615" s="430"/>
      <c r="E615" s="473"/>
      <c r="F615" s="473"/>
    </row>
    <row r="616" spans="1:6" ht="12.75">
      <c r="A616" s="428"/>
      <c r="B616" s="472"/>
      <c r="C616" s="430"/>
      <c r="D616" s="430"/>
      <c r="E616" s="473"/>
      <c r="F616" s="473"/>
    </row>
    <row r="617" spans="1:6" ht="12.75">
      <c r="A617" s="428"/>
      <c r="B617" s="472"/>
      <c r="C617" s="430"/>
      <c r="D617" s="430"/>
      <c r="E617" s="473"/>
      <c r="F617" s="473"/>
    </row>
    <row r="618" spans="1:6" ht="12.75">
      <c r="A618" s="428"/>
      <c r="B618" s="472"/>
      <c r="C618" s="430"/>
      <c r="D618" s="430"/>
      <c r="E618" s="473"/>
      <c r="F618" s="473"/>
    </row>
    <row r="619" spans="1:6" ht="12.75">
      <c r="A619" s="428"/>
      <c r="B619" s="472"/>
      <c r="C619" s="430"/>
      <c r="D619" s="430"/>
      <c r="E619" s="473"/>
      <c r="F619" s="473"/>
    </row>
    <row r="620" spans="1:6" ht="12.75">
      <c r="A620" s="428"/>
      <c r="B620" s="472"/>
      <c r="C620" s="430"/>
      <c r="D620" s="430"/>
      <c r="E620" s="473"/>
      <c r="F620" s="473"/>
    </row>
    <row r="621" spans="1:6" ht="12.75">
      <c r="A621" s="428"/>
      <c r="B621" s="472"/>
      <c r="C621" s="430"/>
      <c r="D621" s="430"/>
      <c r="E621" s="473"/>
      <c r="F621" s="473"/>
    </row>
    <row r="622" spans="1:6" ht="12.75">
      <c r="A622" s="428"/>
      <c r="B622" s="472"/>
      <c r="C622" s="430"/>
      <c r="D622" s="430"/>
      <c r="E622" s="473"/>
      <c r="F622" s="473"/>
    </row>
    <row r="623" spans="1:6" ht="12.75">
      <c r="A623" s="428"/>
      <c r="B623" s="472"/>
      <c r="C623" s="430"/>
      <c r="D623" s="430"/>
      <c r="E623" s="473"/>
      <c r="F623" s="473"/>
    </row>
    <row r="624" spans="1:6" ht="12.75">
      <c r="A624" s="428"/>
      <c r="B624" s="472"/>
      <c r="C624" s="430"/>
      <c r="D624" s="430"/>
      <c r="E624" s="473"/>
      <c r="F624" s="473"/>
    </row>
    <row r="625" spans="1:6" ht="12.75">
      <c r="A625" s="428"/>
      <c r="B625" s="472"/>
      <c r="C625" s="430"/>
      <c r="D625" s="430"/>
      <c r="E625" s="473"/>
      <c r="F625" s="473"/>
    </row>
    <row r="626" spans="1:6" ht="12.75">
      <c r="A626" s="428"/>
      <c r="B626" s="472"/>
      <c r="C626" s="430"/>
      <c r="D626" s="430"/>
      <c r="E626" s="473"/>
      <c r="F626" s="473"/>
    </row>
    <row r="627" spans="1:6" ht="12.75">
      <c r="A627" s="428"/>
      <c r="B627" s="472"/>
      <c r="C627" s="430"/>
      <c r="D627" s="430"/>
      <c r="E627" s="473"/>
      <c r="F627" s="473"/>
    </row>
    <row r="628" spans="1:6" ht="12.75">
      <c r="A628" s="428"/>
      <c r="B628" s="472"/>
      <c r="C628" s="430"/>
      <c r="D628" s="430"/>
      <c r="E628" s="473"/>
      <c r="F628" s="473"/>
    </row>
    <row r="629" spans="1:6" ht="12.75">
      <c r="A629" s="428"/>
      <c r="B629" s="472"/>
      <c r="C629" s="430"/>
      <c r="D629" s="430"/>
      <c r="E629" s="473"/>
      <c r="F629" s="473"/>
    </row>
    <row r="630" spans="1:6" ht="12.75">
      <c r="A630" s="428"/>
      <c r="B630" s="472"/>
      <c r="C630" s="430"/>
      <c r="D630" s="430"/>
      <c r="E630" s="473"/>
      <c r="F630" s="473"/>
    </row>
    <row r="631" spans="1:6" ht="12.75">
      <c r="A631" s="428"/>
      <c r="B631" s="472"/>
      <c r="C631" s="430"/>
      <c r="D631" s="430"/>
      <c r="E631" s="473"/>
      <c r="F631" s="473"/>
    </row>
    <row r="632" spans="1:6" ht="12.75">
      <c r="A632" s="428"/>
      <c r="B632" s="472"/>
      <c r="C632" s="430"/>
      <c r="D632" s="430"/>
      <c r="E632" s="473"/>
      <c r="F632" s="473"/>
    </row>
    <row r="633" spans="1:6" ht="12.75">
      <c r="A633" s="428"/>
      <c r="B633" s="472"/>
      <c r="C633" s="430"/>
      <c r="D633" s="430"/>
      <c r="E633" s="473"/>
      <c r="F633" s="473"/>
    </row>
    <row r="634" spans="1:6" ht="12.75">
      <c r="A634" s="428"/>
      <c r="B634" s="472"/>
      <c r="C634" s="430"/>
      <c r="D634" s="430"/>
      <c r="E634" s="473"/>
      <c r="F634" s="473"/>
    </row>
    <row r="635" spans="1:6" ht="12.75">
      <c r="A635" s="428"/>
      <c r="B635" s="472"/>
      <c r="C635" s="430"/>
      <c r="D635" s="430"/>
      <c r="E635" s="473"/>
      <c r="F635" s="473"/>
    </row>
    <row r="636" spans="1:6" ht="12.75">
      <c r="A636" s="428"/>
      <c r="B636" s="472"/>
      <c r="C636" s="430"/>
      <c r="D636" s="430"/>
      <c r="E636" s="473"/>
      <c r="F636" s="473"/>
    </row>
    <row r="637" spans="1:6" ht="12.75">
      <c r="A637" s="428"/>
      <c r="B637" s="472"/>
      <c r="C637" s="430"/>
      <c r="D637" s="430"/>
      <c r="E637" s="473"/>
      <c r="F637" s="473"/>
    </row>
    <row r="638" spans="1:6" ht="12.75">
      <c r="A638" s="428"/>
      <c r="B638" s="472"/>
      <c r="C638" s="430"/>
      <c r="D638" s="430"/>
      <c r="E638" s="473"/>
      <c r="F638" s="473"/>
    </row>
    <row r="639" spans="1:6" ht="12.75">
      <c r="A639" s="428"/>
      <c r="B639" s="472"/>
      <c r="C639" s="430"/>
      <c r="D639" s="430"/>
      <c r="E639" s="473"/>
      <c r="F639" s="473"/>
    </row>
    <row r="640" spans="1:6" ht="12.75">
      <c r="A640" s="428"/>
      <c r="B640" s="472"/>
      <c r="C640" s="430"/>
      <c r="D640" s="430"/>
      <c r="E640" s="473"/>
      <c r="F640" s="473"/>
    </row>
    <row r="641" spans="1:6" ht="12.75">
      <c r="A641" s="428"/>
      <c r="B641" s="472"/>
      <c r="C641" s="430"/>
      <c r="D641" s="430"/>
      <c r="E641" s="473"/>
      <c r="F641" s="473"/>
    </row>
    <row r="642" spans="1:6" ht="12.75">
      <c r="A642" s="428"/>
      <c r="B642" s="472"/>
      <c r="C642" s="430"/>
      <c r="D642" s="430"/>
      <c r="E642" s="473"/>
      <c r="F642" s="473"/>
    </row>
    <row r="643" spans="1:6" ht="12.75">
      <c r="A643" s="428"/>
      <c r="B643" s="472"/>
      <c r="C643" s="430"/>
      <c r="D643" s="430"/>
      <c r="E643" s="473"/>
      <c r="F643" s="473"/>
    </row>
    <row r="644" spans="1:6" ht="12.75">
      <c r="A644" s="428"/>
      <c r="B644" s="472"/>
      <c r="C644" s="430"/>
      <c r="D644" s="430"/>
      <c r="E644" s="473"/>
      <c r="F644" s="473"/>
    </row>
    <row r="645" spans="1:6" ht="12.75">
      <c r="A645" s="428"/>
      <c r="B645" s="472"/>
      <c r="C645" s="430"/>
      <c r="D645" s="430"/>
      <c r="E645" s="473"/>
      <c r="F645" s="473"/>
    </row>
    <row r="646" spans="1:6" ht="12.75">
      <c r="A646" s="428"/>
      <c r="B646" s="472"/>
      <c r="C646" s="430"/>
      <c r="D646" s="430"/>
      <c r="E646" s="473"/>
      <c r="F646" s="473"/>
    </row>
    <row r="647" spans="1:6" ht="12.75">
      <c r="A647" s="428"/>
      <c r="B647" s="472"/>
      <c r="C647" s="430"/>
      <c r="D647" s="430"/>
      <c r="E647" s="473"/>
      <c r="F647" s="473"/>
    </row>
    <row r="648" spans="1:6" ht="12.75">
      <c r="A648" s="428"/>
      <c r="B648" s="472"/>
      <c r="C648" s="430"/>
      <c r="D648" s="430"/>
      <c r="E648" s="473"/>
      <c r="F648" s="473"/>
    </row>
    <row r="649" spans="1:6" ht="12.75">
      <c r="A649" s="428"/>
      <c r="B649" s="472"/>
      <c r="C649" s="430"/>
      <c r="D649" s="430"/>
      <c r="E649" s="473"/>
      <c r="F649" s="473"/>
    </row>
    <row r="650" spans="1:6" ht="12.75">
      <c r="A650" s="428"/>
      <c r="B650" s="472"/>
      <c r="C650" s="430"/>
      <c r="D650" s="430"/>
      <c r="E650" s="473"/>
      <c r="F650" s="473"/>
    </row>
    <row r="651" spans="1:6" ht="12.75">
      <c r="A651" s="428"/>
      <c r="B651" s="472"/>
      <c r="C651" s="430"/>
      <c r="D651" s="430"/>
      <c r="E651" s="473"/>
      <c r="F651" s="473"/>
    </row>
    <row r="652" spans="1:6" ht="12.75">
      <c r="A652" s="428"/>
      <c r="B652" s="472"/>
      <c r="C652" s="430"/>
      <c r="D652" s="430"/>
      <c r="E652" s="473"/>
      <c r="F652" s="473"/>
    </row>
    <row r="653" spans="1:6" ht="12.75">
      <c r="A653" s="428"/>
      <c r="B653" s="472"/>
      <c r="C653" s="430"/>
      <c r="D653" s="430"/>
      <c r="E653" s="473"/>
      <c r="F653" s="473"/>
    </row>
    <row r="654" spans="1:6" ht="12.75">
      <c r="A654" s="428"/>
      <c r="B654" s="472"/>
      <c r="C654" s="430"/>
      <c r="D654" s="430"/>
      <c r="E654" s="473"/>
      <c r="F654" s="473"/>
    </row>
    <row r="655" spans="1:6" ht="12.75">
      <c r="A655" s="428"/>
      <c r="B655" s="472"/>
      <c r="C655" s="430"/>
      <c r="D655" s="430"/>
      <c r="E655" s="473"/>
      <c r="F655" s="473"/>
    </row>
    <row r="656" spans="1:6" ht="12.75">
      <c r="A656" s="428"/>
      <c r="B656" s="472"/>
      <c r="C656" s="430"/>
      <c r="D656" s="430"/>
      <c r="E656" s="473"/>
      <c r="F656" s="473"/>
    </row>
    <row r="657" spans="1:6" ht="12.75">
      <c r="A657" s="428"/>
      <c r="B657" s="472"/>
      <c r="C657" s="430"/>
      <c r="D657" s="430"/>
      <c r="E657" s="473"/>
      <c r="F657" s="473"/>
    </row>
    <row r="658" spans="1:6" ht="12.75">
      <c r="A658" s="428"/>
      <c r="B658" s="472"/>
      <c r="C658" s="430"/>
      <c r="D658" s="430"/>
      <c r="E658" s="473"/>
      <c r="F658" s="473"/>
    </row>
    <row r="659" spans="1:6" ht="12.75">
      <c r="A659" s="428"/>
      <c r="B659" s="472"/>
      <c r="C659" s="430"/>
      <c r="D659" s="430"/>
      <c r="E659" s="473"/>
      <c r="F659" s="473"/>
    </row>
    <row r="660" spans="1:6" ht="12.75">
      <c r="A660" s="428"/>
      <c r="B660" s="472"/>
      <c r="C660" s="430"/>
      <c r="D660" s="430"/>
      <c r="E660" s="473"/>
      <c r="F660" s="473"/>
    </row>
    <row r="661" spans="1:6" ht="12.75">
      <c r="A661" s="428"/>
      <c r="B661" s="472"/>
      <c r="C661" s="430"/>
      <c r="D661" s="430"/>
      <c r="E661" s="473"/>
      <c r="F661" s="473"/>
    </row>
    <row r="662" spans="1:6" ht="12.75">
      <c r="A662" s="428"/>
      <c r="B662" s="472"/>
      <c r="C662" s="430"/>
      <c r="D662" s="430"/>
      <c r="E662" s="473"/>
      <c r="F662" s="473"/>
    </row>
    <row r="663" spans="1:6" ht="12.75">
      <c r="A663" s="428"/>
      <c r="B663" s="472"/>
      <c r="C663" s="430"/>
      <c r="D663" s="430"/>
      <c r="E663" s="473"/>
      <c r="F663" s="473"/>
    </row>
    <row r="664" spans="1:6" ht="12.75">
      <c r="A664" s="428"/>
      <c r="B664" s="472"/>
      <c r="C664" s="430"/>
      <c r="D664" s="430"/>
      <c r="E664" s="473"/>
      <c r="F664" s="473"/>
    </row>
    <row r="665" spans="1:6" ht="12.75">
      <c r="A665" s="428"/>
      <c r="B665" s="472"/>
      <c r="C665" s="430"/>
      <c r="D665" s="430"/>
      <c r="E665" s="473"/>
      <c r="F665" s="473"/>
    </row>
    <row r="666" spans="1:6" ht="12.75">
      <c r="A666" s="428"/>
      <c r="B666" s="472"/>
      <c r="C666" s="430"/>
      <c r="D666" s="430"/>
      <c r="E666" s="473"/>
      <c r="F666" s="473"/>
    </row>
    <row r="667" spans="1:6" ht="12.75">
      <c r="A667" s="428"/>
      <c r="B667" s="472"/>
      <c r="C667" s="430"/>
      <c r="D667" s="430"/>
      <c r="E667" s="473"/>
      <c r="F667" s="473"/>
    </row>
    <row r="668" spans="1:6" ht="12.75">
      <c r="A668" s="428"/>
      <c r="B668" s="472"/>
      <c r="C668" s="430"/>
      <c r="D668" s="430"/>
      <c r="E668" s="473"/>
      <c r="F668" s="473"/>
    </row>
    <row r="669" spans="1:6" ht="12.75">
      <c r="A669" s="428"/>
      <c r="B669" s="472"/>
      <c r="C669" s="430"/>
      <c r="D669" s="430"/>
      <c r="E669" s="473"/>
      <c r="F669" s="473"/>
    </row>
    <row r="670" spans="1:6" ht="12.75">
      <c r="A670" s="428"/>
      <c r="B670" s="472"/>
      <c r="C670" s="430"/>
      <c r="D670" s="430"/>
      <c r="E670" s="473"/>
      <c r="F670" s="473"/>
    </row>
    <row r="671" spans="1:6" ht="12.75">
      <c r="A671" s="428"/>
      <c r="B671" s="472"/>
      <c r="C671" s="430"/>
      <c r="D671" s="430"/>
      <c r="E671" s="473"/>
      <c r="F671" s="473"/>
    </row>
    <row r="672" spans="1:6" ht="12.75">
      <c r="A672" s="428"/>
      <c r="B672" s="472"/>
      <c r="C672" s="430"/>
      <c r="D672" s="430"/>
      <c r="E672" s="473"/>
      <c r="F672" s="473"/>
    </row>
    <row r="673" spans="1:6" ht="12.75">
      <c r="A673" s="428"/>
      <c r="B673" s="472"/>
      <c r="C673" s="430"/>
      <c r="D673" s="430"/>
      <c r="E673" s="473"/>
      <c r="F673" s="473"/>
    </row>
    <row r="674" spans="1:6" ht="12.75">
      <c r="A674" s="428"/>
      <c r="B674" s="472"/>
      <c r="C674" s="430"/>
      <c r="D674" s="430"/>
      <c r="E674" s="473"/>
      <c r="F674" s="473"/>
    </row>
    <row r="675" spans="1:6" ht="12.75">
      <c r="A675" s="428"/>
      <c r="B675" s="472"/>
      <c r="C675" s="430"/>
      <c r="D675" s="430"/>
      <c r="E675" s="473"/>
      <c r="F675" s="473"/>
    </row>
    <row r="676" spans="1:6" ht="12.75">
      <c r="A676" s="428"/>
      <c r="B676" s="472"/>
      <c r="C676" s="430"/>
      <c r="D676" s="430"/>
      <c r="E676" s="473"/>
      <c r="F676" s="473"/>
    </row>
    <row r="677" spans="1:6" ht="12.75">
      <c r="A677" s="428"/>
      <c r="B677" s="472"/>
      <c r="C677" s="430"/>
      <c r="D677" s="430"/>
      <c r="E677" s="473"/>
      <c r="F677" s="473"/>
    </row>
    <row r="678" spans="1:6" ht="12.75">
      <c r="A678" s="428"/>
      <c r="B678" s="472"/>
      <c r="C678" s="430"/>
      <c r="D678" s="430"/>
      <c r="E678" s="473"/>
      <c r="F678" s="473"/>
    </row>
    <row r="679" spans="1:6" ht="12.75">
      <c r="A679" s="428"/>
      <c r="B679" s="472"/>
      <c r="C679" s="430"/>
      <c r="D679" s="430"/>
      <c r="E679" s="473"/>
      <c r="F679" s="473"/>
    </row>
    <row r="680" spans="1:6" ht="12.75">
      <c r="A680" s="439"/>
      <c r="B680" s="440"/>
      <c r="F680" s="410"/>
    </row>
    <row r="681" spans="1:6" ht="12.75">
      <c r="A681" s="439"/>
      <c r="B681" s="440"/>
      <c r="F681" s="410"/>
    </row>
    <row r="682" spans="1:6" ht="12.75">
      <c r="A682" s="439"/>
      <c r="B682" s="440"/>
      <c r="F682" s="410"/>
    </row>
    <row r="683" spans="1:6" ht="12.75">
      <c r="A683" s="439"/>
      <c r="B683" s="440"/>
      <c r="F683" s="410"/>
    </row>
    <row r="684" spans="1:6" ht="12.75">
      <c r="A684" s="439"/>
      <c r="B684" s="440"/>
      <c r="F684" s="410"/>
    </row>
    <row r="685" spans="1:6" ht="12.75">
      <c r="A685" s="439"/>
      <c r="B685" s="440"/>
      <c r="F685" s="410"/>
    </row>
    <row r="686" spans="1:6" ht="12.75">
      <c r="A686" s="439"/>
      <c r="B686" s="440"/>
      <c r="F686" s="410"/>
    </row>
    <row r="687" spans="1:6" ht="12.75">
      <c r="A687" s="439"/>
      <c r="B687" s="440"/>
      <c r="F687" s="410"/>
    </row>
    <row r="688" spans="1:6" ht="12.75">
      <c r="A688" s="439"/>
      <c r="B688" s="440"/>
      <c r="F688" s="410"/>
    </row>
    <row r="689" spans="1:6" ht="12.75">
      <c r="A689" s="439"/>
      <c r="B689" s="440"/>
      <c r="F689" s="410"/>
    </row>
    <row r="690" spans="1:6" ht="12.75">
      <c r="A690" s="439"/>
      <c r="B690" s="440"/>
      <c r="F690" s="410"/>
    </row>
    <row r="691" spans="1:6" ht="12.75">
      <c r="A691" s="439"/>
      <c r="B691" s="440"/>
      <c r="F691" s="410"/>
    </row>
    <row r="692" spans="1:6" ht="12.75">
      <c r="A692" s="439"/>
      <c r="B692" s="440"/>
      <c r="F692" s="410"/>
    </row>
    <row r="693" spans="1:6" ht="12.75">
      <c r="A693" s="439"/>
      <c r="B693" s="440"/>
      <c r="F693" s="410"/>
    </row>
    <row r="694" spans="1:6" ht="12.75">
      <c r="A694" s="439"/>
      <c r="B694" s="440"/>
      <c r="F694" s="410"/>
    </row>
    <row r="695" spans="1:6" ht="12.75">
      <c r="A695" s="439"/>
      <c r="B695" s="440"/>
      <c r="F695" s="410"/>
    </row>
    <row r="696" spans="1:6" ht="12.75">
      <c r="A696" s="439"/>
      <c r="B696" s="440"/>
      <c r="F696" s="410"/>
    </row>
    <row r="697" spans="1:6" ht="12.75">
      <c r="A697" s="439"/>
      <c r="B697" s="440"/>
      <c r="F697" s="410"/>
    </row>
    <row r="698" spans="1:6" ht="12.75">
      <c r="A698" s="439"/>
      <c r="B698" s="440"/>
      <c r="F698" s="410"/>
    </row>
    <row r="699" spans="1:6" ht="12.75">
      <c r="A699" s="439"/>
      <c r="B699" s="440"/>
      <c r="F699" s="410"/>
    </row>
    <row r="700" spans="1:6" ht="12.75">
      <c r="A700" s="439"/>
      <c r="B700" s="440"/>
      <c r="F700" s="410"/>
    </row>
    <row r="701" spans="1:6" ht="12.75">
      <c r="A701" s="439"/>
      <c r="B701" s="440"/>
      <c r="F701" s="410"/>
    </row>
    <row r="702" spans="1:6" ht="12.75">
      <c r="A702" s="439"/>
      <c r="B702" s="440"/>
      <c r="F702" s="410"/>
    </row>
    <row r="703" spans="1:6" ht="12.75">
      <c r="A703" s="439"/>
      <c r="B703" s="440"/>
      <c r="F703" s="410"/>
    </row>
    <row r="704" spans="1:6" ht="12.75">
      <c r="A704" s="439"/>
      <c r="B704" s="440"/>
      <c r="F704" s="410"/>
    </row>
    <row r="705" spans="1:6" ht="12.75">
      <c r="A705" s="439"/>
      <c r="B705" s="440"/>
      <c r="F705" s="410"/>
    </row>
    <row r="706" spans="1:6" ht="12.75">
      <c r="A706" s="439"/>
      <c r="B706" s="440"/>
      <c r="F706" s="410"/>
    </row>
    <row r="707" spans="1:6" ht="12.75">
      <c r="A707" s="439"/>
      <c r="B707" s="440"/>
      <c r="F707" s="410"/>
    </row>
    <row r="708" spans="1:6" ht="12.75">
      <c r="A708" s="439"/>
      <c r="B708" s="440"/>
      <c r="F708" s="410"/>
    </row>
    <row r="709" spans="1:6" ht="12.75">
      <c r="A709" s="439"/>
      <c r="B709" s="440"/>
      <c r="F709" s="410"/>
    </row>
    <row r="710" spans="1:6" ht="12.75">
      <c r="A710" s="439"/>
      <c r="B710" s="440"/>
      <c r="F710" s="410"/>
    </row>
    <row r="711" spans="1:6" ht="12.75">
      <c r="A711" s="439"/>
      <c r="B711" s="440"/>
      <c r="F711" s="410"/>
    </row>
    <row r="712" spans="1:6" ht="12.75">
      <c r="A712" s="439"/>
      <c r="B712" s="440"/>
      <c r="F712" s="410"/>
    </row>
    <row r="713" spans="1:6" ht="12.75">
      <c r="A713" s="439"/>
      <c r="B713" s="440"/>
      <c r="F713" s="410"/>
    </row>
    <row r="714" spans="1:6" ht="12.75">
      <c r="A714" s="439"/>
      <c r="B714" s="440"/>
      <c r="F714" s="410"/>
    </row>
    <row r="715" spans="1:6" ht="12.75">
      <c r="A715" s="439"/>
      <c r="B715" s="440"/>
      <c r="F715" s="410"/>
    </row>
    <row r="716" spans="1:6" ht="12.75">
      <c r="A716" s="439"/>
      <c r="B716" s="440"/>
      <c r="F716" s="410"/>
    </row>
    <row r="717" spans="1:6" ht="12.75">
      <c r="A717" s="439"/>
      <c r="B717" s="440"/>
      <c r="F717" s="410"/>
    </row>
    <row r="718" spans="1:6" ht="12.75">
      <c r="A718" s="439"/>
      <c r="B718" s="440"/>
      <c r="F718" s="410"/>
    </row>
    <row r="719" spans="1:6" ht="12.75">
      <c r="A719" s="439"/>
      <c r="B719" s="440"/>
      <c r="F719" s="410"/>
    </row>
    <row r="720" spans="1:6" ht="12.75">
      <c r="A720" s="439"/>
      <c r="B720" s="440"/>
      <c r="F720" s="410"/>
    </row>
    <row r="721" spans="1:6" ht="12.75">
      <c r="A721" s="439"/>
      <c r="B721" s="440"/>
      <c r="F721" s="410"/>
    </row>
    <row r="722" spans="1:6" ht="12.75">
      <c r="A722" s="439"/>
      <c r="B722" s="440"/>
      <c r="F722" s="410"/>
    </row>
    <row r="723" spans="1:6" ht="12.75">
      <c r="A723" s="439"/>
      <c r="B723" s="440"/>
      <c r="F723" s="410"/>
    </row>
    <row r="724" spans="1:6" ht="12.75">
      <c r="A724" s="439"/>
      <c r="B724" s="440"/>
      <c r="F724" s="410"/>
    </row>
    <row r="725" spans="1:6" ht="12.75">
      <c r="A725" s="439"/>
      <c r="B725" s="440"/>
      <c r="F725" s="410"/>
    </row>
    <row r="726" spans="1:6" ht="12.75">
      <c r="A726" s="439"/>
      <c r="B726" s="440"/>
      <c r="F726" s="410"/>
    </row>
    <row r="727" spans="1:6" ht="12.75">
      <c r="A727" s="439"/>
      <c r="B727" s="440"/>
      <c r="F727" s="410"/>
    </row>
    <row r="728" spans="1:6" ht="12.75">
      <c r="A728" s="439"/>
      <c r="B728" s="440"/>
      <c r="F728" s="410"/>
    </row>
    <row r="729" spans="1:6" ht="12.75">
      <c r="A729" s="439"/>
      <c r="B729" s="440"/>
      <c r="F729" s="410"/>
    </row>
    <row r="730" spans="1:6" ht="12.75">
      <c r="A730" s="439"/>
      <c r="B730" s="440"/>
      <c r="F730" s="410"/>
    </row>
    <row r="731" spans="1:6" ht="12.75">
      <c r="A731" s="439"/>
      <c r="B731" s="440"/>
      <c r="F731" s="410"/>
    </row>
    <row r="732" spans="1:6" ht="12.75">
      <c r="A732" s="439"/>
      <c r="B732" s="440"/>
      <c r="F732" s="410"/>
    </row>
    <row r="733" spans="1:6" ht="12.75">
      <c r="A733" s="439"/>
      <c r="B733" s="440"/>
      <c r="F733" s="410"/>
    </row>
    <row r="734" spans="1:6" ht="12.75">
      <c r="A734" s="439"/>
      <c r="B734" s="440"/>
      <c r="F734" s="410"/>
    </row>
    <row r="735" spans="1:6" ht="12.75">
      <c r="A735" s="439"/>
      <c r="B735" s="440"/>
      <c r="F735" s="410"/>
    </row>
    <row r="736" spans="1:6" ht="12.75">
      <c r="A736" s="439"/>
      <c r="B736" s="440"/>
      <c r="F736" s="410"/>
    </row>
    <row r="737" spans="1:6" ht="12.75">
      <c r="A737" s="439"/>
      <c r="B737" s="440"/>
      <c r="F737" s="410"/>
    </row>
    <row r="738" spans="1:6" ht="12.75">
      <c r="A738" s="439"/>
      <c r="B738" s="440"/>
      <c r="F738" s="410"/>
    </row>
    <row r="739" spans="1:6" ht="12.75">
      <c r="A739" s="439"/>
      <c r="B739" s="440"/>
      <c r="F739" s="410"/>
    </row>
    <row r="740" spans="1:6" ht="12.75">
      <c r="A740" s="439"/>
      <c r="B740" s="440"/>
      <c r="F740" s="410"/>
    </row>
    <row r="741" spans="1:6" ht="12.75">
      <c r="A741" s="439"/>
      <c r="B741" s="440"/>
      <c r="F741" s="410"/>
    </row>
    <row r="742" spans="1:6" ht="12.75">
      <c r="A742" s="439"/>
      <c r="B742" s="440"/>
      <c r="F742" s="410"/>
    </row>
    <row r="743" spans="1:6" ht="12.75">
      <c r="A743" s="439"/>
      <c r="B743" s="440"/>
      <c r="F743" s="410"/>
    </row>
    <row r="744" spans="1:6" ht="12.75">
      <c r="A744" s="439"/>
      <c r="B744" s="440"/>
      <c r="F744" s="410"/>
    </row>
    <row r="745" spans="1:6" ht="12.75">
      <c r="A745" s="439"/>
      <c r="B745" s="440"/>
      <c r="F745" s="410"/>
    </row>
    <row r="746" spans="1:6" ht="12.75">
      <c r="A746" s="439"/>
      <c r="B746" s="440"/>
      <c r="F746" s="410"/>
    </row>
    <row r="747" spans="1:6" ht="12.75">
      <c r="A747" s="439"/>
      <c r="B747" s="440"/>
      <c r="F747" s="410"/>
    </row>
    <row r="748" spans="1:6" ht="12.75">
      <c r="A748" s="439"/>
      <c r="B748" s="440"/>
      <c r="F748" s="410"/>
    </row>
    <row r="749" spans="1:6" ht="12.75">
      <c r="A749" s="439"/>
      <c r="B749" s="440"/>
      <c r="F749" s="410"/>
    </row>
    <row r="750" spans="1:6" ht="12.75">
      <c r="A750" s="439"/>
      <c r="B750" s="440"/>
      <c r="F750" s="410"/>
    </row>
    <row r="751" spans="1:6" ht="12.75">
      <c r="A751" s="439"/>
      <c r="B751" s="440"/>
      <c r="F751" s="410"/>
    </row>
    <row r="752" spans="1:6" ht="12.75">
      <c r="A752" s="439"/>
      <c r="B752" s="440"/>
      <c r="F752" s="410"/>
    </row>
    <row r="753" spans="1:6" ht="12.75">
      <c r="A753" s="439"/>
      <c r="B753" s="440"/>
      <c r="F753" s="410"/>
    </row>
    <row r="754" spans="1:6" ht="12.75">
      <c r="A754" s="439"/>
      <c r="B754" s="440"/>
      <c r="F754" s="410"/>
    </row>
    <row r="755" spans="1:6" ht="12.75">
      <c r="A755" s="439"/>
      <c r="B755" s="440"/>
      <c r="F755" s="410"/>
    </row>
    <row r="756" spans="1:6" ht="12.75">
      <c r="A756" s="439"/>
      <c r="B756" s="440"/>
      <c r="F756" s="410"/>
    </row>
    <row r="757" spans="1:6" ht="12.75">
      <c r="A757" s="439"/>
      <c r="B757" s="440"/>
      <c r="F757" s="410"/>
    </row>
    <row r="758" spans="1:6" ht="12.75">
      <c r="A758" s="439"/>
      <c r="B758" s="440"/>
      <c r="F758" s="410"/>
    </row>
    <row r="759" spans="1:6" ht="12.75">
      <c r="A759" s="439"/>
      <c r="B759" s="440"/>
      <c r="F759" s="410"/>
    </row>
    <row r="760" spans="1:6" ht="12.75">
      <c r="A760" s="439"/>
      <c r="B760" s="440"/>
      <c r="F760" s="410"/>
    </row>
    <row r="761" spans="1:6" ht="12.75">
      <c r="A761" s="439"/>
      <c r="B761" s="440"/>
      <c r="F761" s="410"/>
    </row>
    <row r="762" spans="1:6" ht="12.75">
      <c r="A762" s="439"/>
      <c r="B762" s="440"/>
      <c r="F762" s="410"/>
    </row>
    <row r="763" spans="1:6" ht="12.75">
      <c r="A763" s="439"/>
      <c r="B763" s="440"/>
      <c r="F763" s="410"/>
    </row>
    <row r="764" spans="1:6" ht="12.75">
      <c r="A764" s="439"/>
      <c r="B764" s="440"/>
      <c r="F764" s="410"/>
    </row>
    <row r="765" spans="1:6" ht="12.75">
      <c r="A765" s="439"/>
      <c r="B765" s="440"/>
      <c r="F765" s="410"/>
    </row>
    <row r="766" spans="1:6" ht="12.75">
      <c r="A766" s="439"/>
      <c r="B766" s="440"/>
      <c r="F766" s="410"/>
    </row>
    <row r="767" spans="1:6" ht="12.75">
      <c r="A767" s="439"/>
      <c r="B767" s="440"/>
      <c r="F767" s="410"/>
    </row>
    <row r="768" spans="1:6" ht="12.75">
      <c r="A768" s="439"/>
      <c r="B768" s="440"/>
      <c r="F768" s="410"/>
    </row>
    <row r="769" spans="1:6" ht="12.75">
      <c r="A769" s="439"/>
      <c r="B769" s="440"/>
      <c r="F769" s="410"/>
    </row>
    <row r="770" spans="1:6" ht="12.75">
      <c r="A770" s="439"/>
      <c r="B770" s="440"/>
      <c r="F770" s="410"/>
    </row>
    <row r="771" spans="1:6" ht="12.75">
      <c r="A771" s="439"/>
      <c r="B771" s="440"/>
      <c r="F771" s="410"/>
    </row>
    <row r="772" spans="1:6" ht="12.75">
      <c r="A772" s="439"/>
      <c r="B772" s="440"/>
      <c r="F772" s="410"/>
    </row>
    <row r="773" spans="1:6" ht="12.75">
      <c r="A773" s="439"/>
      <c r="B773" s="440"/>
      <c r="F773" s="410"/>
    </row>
    <row r="774" spans="1:6" ht="12.75">
      <c r="A774" s="439"/>
      <c r="B774" s="440"/>
      <c r="F774" s="410"/>
    </row>
    <row r="775" spans="1:6" ht="12.75">
      <c r="A775" s="439"/>
      <c r="B775" s="440"/>
      <c r="F775" s="410"/>
    </row>
    <row r="776" spans="1:6" ht="12.75">
      <c r="A776" s="439"/>
      <c r="B776" s="440"/>
      <c r="F776" s="410"/>
    </row>
    <row r="777" spans="1:6" ht="12.75">
      <c r="A777" s="439"/>
      <c r="B777" s="440"/>
      <c r="F777" s="410"/>
    </row>
    <row r="778" spans="1:6" ht="12.75">
      <c r="A778" s="439"/>
      <c r="B778" s="440"/>
      <c r="F778" s="410"/>
    </row>
    <row r="779" spans="1:6" ht="12.75">
      <c r="A779" s="439"/>
      <c r="B779" s="440"/>
      <c r="F779" s="410"/>
    </row>
    <row r="780" spans="1:6" ht="12.75">
      <c r="A780" s="439"/>
      <c r="B780" s="440"/>
      <c r="F780" s="410"/>
    </row>
    <row r="781" spans="1:6" ht="12.75">
      <c r="A781" s="439"/>
      <c r="B781" s="440"/>
      <c r="F781" s="410"/>
    </row>
    <row r="782" spans="1:6" ht="12.75">
      <c r="A782" s="439"/>
      <c r="B782" s="440"/>
      <c r="F782" s="410"/>
    </row>
    <row r="783" spans="1:6" ht="12.75">
      <c r="A783" s="439"/>
      <c r="B783" s="440"/>
      <c r="F783" s="410"/>
    </row>
    <row r="784" spans="1:6" ht="12.75">
      <c r="A784" s="439"/>
      <c r="B784" s="440"/>
      <c r="F784" s="410"/>
    </row>
    <row r="785" spans="1:6" ht="12.75">
      <c r="A785" s="439"/>
      <c r="B785" s="440"/>
      <c r="F785" s="410"/>
    </row>
    <row r="786" spans="1:6" ht="12.75">
      <c r="A786" s="439"/>
      <c r="B786" s="440"/>
      <c r="F786" s="410"/>
    </row>
    <row r="787" spans="1:6" ht="12.75">
      <c r="A787" s="439"/>
      <c r="B787" s="440"/>
      <c r="F787" s="410"/>
    </row>
    <row r="788" spans="1:6" ht="12.75">
      <c r="A788" s="439"/>
      <c r="B788" s="440"/>
      <c r="F788" s="410"/>
    </row>
    <row r="789" spans="1:6" ht="12.75">
      <c r="A789" s="439"/>
      <c r="B789" s="440"/>
      <c r="F789" s="410"/>
    </row>
    <row r="790" spans="1:6" ht="12.75">
      <c r="A790" s="439"/>
      <c r="B790" s="440"/>
      <c r="F790" s="410"/>
    </row>
    <row r="791" spans="1:6" ht="12.75">
      <c r="A791" s="439"/>
      <c r="B791" s="440"/>
      <c r="F791" s="410"/>
    </row>
    <row r="792" spans="1:6" ht="12.75">
      <c r="A792" s="439"/>
      <c r="B792" s="440"/>
      <c r="F792" s="410"/>
    </row>
    <row r="793" spans="1:6" ht="12.75">
      <c r="A793" s="439"/>
      <c r="B793" s="440"/>
      <c r="F793" s="410"/>
    </row>
    <row r="794" spans="1:6" ht="12.75">
      <c r="A794" s="439"/>
      <c r="B794" s="440"/>
      <c r="F794" s="410"/>
    </row>
    <row r="795" spans="1:6" ht="12.75">
      <c r="A795" s="439"/>
      <c r="B795" s="440"/>
      <c r="F795" s="410"/>
    </row>
    <row r="796" spans="1:6" ht="12.75">
      <c r="A796" s="439"/>
      <c r="B796" s="440"/>
      <c r="F796" s="410"/>
    </row>
    <row r="797" spans="1:6" ht="12.75">
      <c r="A797" s="439"/>
      <c r="B797" s="440"/>
      <c r="F797" s="410"/>
    </row>
    <row r="798" spans="1:6" ht="12.75">
      <c r="A798" s="439"/>
      <c r="B798" s="440"/>
      <c r="F798" s="410"/>
    </row>
    <row r="799" spans="1:6" ht="12.75">
      <c r="A799" s="439"/>
      <c r="B799" s="440"/>
      <c r="F799" s="410"/>
    </row>
    <row r="800" spans="1:6" ht="12.75">
      <c r="A800" s="439"/>
      <c r="B800" s="440"/>
      <c r="F800" s="410"/>
    </row>
    <row r="801" spans="1:6" ht="12.75">
      <c r="A801" s="439"/>
      <c r="B801" s="440"/>
      <c r="F801" s="410"/>
    </row>
    <row r="802" spans="1:6" ht="12.75">
      <c r="A802" s="439"/>
      <c r="B802" s="440"/>
      <c r="F802" s="410"/>
    </row>
    <row r="803" spans="1:6" ht="12.75">
      <c r="A803" s="439"/>
      <c r="B803" s="440"/>
      <c r="F803" s="410"/>
    </row>
    <row r="804" spans="1:6" ht="12.75">
      <c r="A804" s="439"/>
      <c r="B804" s="440"/>
      <c r="F804" s="410"/>
    </row>
    <row r="805" spans="1:6" ht="12.75">
      <c r="A805" s="439"/>
      <c r="F805" s="410"/>
    </row>
    <row r="806" spans="1:6" ht="12.75">
      <c r="A806" s="439"/>
      <c r="F806" s="410"/>
    </row>
    <row r="807" spans="1:6" ht="12.75">
      <c r="A807" s="439"/>
      <c r="F807" s="410"/>
    </row>
    <row r="808" spans="1:6" ht="12.75">
      <c r="A808" s="439"/>
      <c r="F808" s="410"/>
    </row>
    <row r="809" spans="1:6" ht="12.75">
      <c r="A809" s="439"/>
      <c r="F809" s="410"/>
    </row>
    <row r="810" spans="1:6" ht="12.75">
      <c r="A810" s="439"/>
      <c r="F810" s="410"/>
    </row>
    <row r="811" spans="1:6" ht="12.75">
      <c r="A811" s="439"/>
      <c r="F811" s="410"/>
    </row>
    <row r="812" spans="1:6" ht="12.75">
      <c r="A812" s="439"/>
      <c r="F812" s="410"/>
    </row>
    <row r="813" spans="1:6" ht="12.75">
      <c r="A813" s="439"/>
      <c r="F813" s="410"/>
    </row>
    <row r="814" spans="1:6" ht="12.75">
      <c r="A814" s="439"/>
      <c r="F814" s="410"/>
    </row>
    <row r="815" spans="1:6" ht="12.75">
      <c r="A815" s="439"/>
      <c r="F815" s="410"/>
    </row>
    <row r="816" spans="1:6" ht="12.75">
      <c r="A816" s="439"/>
      <c r="F816" s="410"/>
    </row>
    <row r="817" spans="1:6" ht="12.75">
      <c r="A817" s="439"/>
      <c r="F817" s="410"/>
    </row>
    <row r="818" spans="1:6" ht="12.75">
      <c r="A818" s="439"/>
      <c r="F818" s="410"/>
    </row>
    <row r="819" spans="1:6" ht="12.75">
      <c r="A819" s="439"/>
      <c r="F819" s="410"/>
    </row>
    <row r="820" spans="1:6" ht="12.75">
      <c r="A820" s="439"/>
      <c r="F820" s="410"/>
    </row>
    <row r="821" spans="1:6" ht="12.75">
      <c r="A821" s="439"/>
      <c r="F821" s="410"/>
    </row>
    <row r="822" spans="1:6" ht="12.75">
      <c r="A822" s="439"/>
      <c r="F822" s="410"/>
    </row>
    <row r="823" spans="1:6" ht="12.75">
      <c r="A823" s="439"/>
      <c r="F823" s="410"/>
    </row>
    <row r="824" spans="1:6" ht="12.75">
      <c r="A824" s="439"/>
      <c r="F824" s="410"/>
    </row>
    <row r="825" spans="1:6" ht="12.75">
      <c r="A825" s="439"/>
      <c r="F825" s="410"/>
    </row>
    <row r="826" spans="1:6" ht="12.75">
      <c r="A826" s="439"/>
      <c r="F826" s="410"/>
    </row>
    <row r="827" spans="1:6" ht="12.75">
      <c r="A827" s="439"/>
      <c r="F827" s="410"/>
    </row>
    <row r="828" spans="1:6" ht="12.75">
      <c r="A828" s="439"/>
      <c r="F828" s="410"/>
    </row>
    <row r="829" spans="1:6" ht="12.75">
      <c r="A829" s="439"/>
      <c r="F829" s="410"/>
    </row>
    <row r="830" spans="1:6" ht="12.75">
      <c r="A830" s="439"/>
      <c r="F830" s="410"/>
    </row>
    <row r="831" spans="1:6" ht="12.75">
      <c r="A831" s="439"/>
      <c r="F831" s="410"/>
    </row>
    <row r="832" spans="1:6" ht="12.75">
      <c r="A832" s="439"/>
      <c r="F832" s="410"/>
    </row>
    <row r="833" spans="1:6" ht="12.75">
      <c r="A833" s="439"/>
      <c r="F833" s="410"/>
    </row>
    <row r="834" spans="1:6" ht="12.75">
      <c r="A834" s="439"/>
      <c r="F834" s="410"/>
    </row>
    <row r="835" spans="1:6" ht="12.75">
      <c r="A835" s="439"/>
      <c r="F835" s="410"/>
    </row>
    <row r="836" spans="1:6" ht="12.75">
      <c r="A836" s="439"/>
      <c r="F836" s="410"/>
    </row>
    <row r="837" spans="1:6" ht="12.75">
      <c r="A837" s="439"/>
      <c r="F837" s="410"/>
    </row>
    <row r="838" spans="1:6" ht="12.75">
      <c r="A838" s="439"/>
      <c r="F838" s="410"/>
    </row>
    <row r="839" spans="1:6" ht="12.75">
      <c r="A839" s="439"/>
      <c r="F839" s="410"/>
    </row>
    <row r="840" spans="1:6" ht="12.75">
      <c r="A840" s="439"/>
      <c r="F840" s="410"/>
    </row>
    <row r="841" spans="1:6" ht="12.75">
      <c r="A841" s="439"/>
      <c r="F841" s="410"/>
    </row>
    <row r="842" spans="1:6" ht="12.75">
      <c r="A842" s="439"/>
      <c r="F842" s="410"/>
    </row>
    <row r="843" spans="1:6" ht="12.75">
      <c r="A843" s="439"/>
      <c r="F843" s="410"/>
    </row>
    <row r="844" spans="1:6" ht="12.75">
      <c r="A844" s="439"/>
      <c r="F844" s="410"/>
    </row>
    <row r="845" spans="1:6" ht="12.75">
      <c r="A845" s="439"/>
      <c r="F845" s="410"/>
    </row>
    <row r="846" spans="1:6" ht="12.75">
      <c r="A846" s="439"/>
      <c r="F846" s="410"/>
    </row>
    <row r="847" spans="1:6" ht="12.75">
      <c r="A847" s="439"/>
      <c r="F847" s="410"/>
    </row>
    <row r="848" spans="1:6" ht="12.75">
      <c r="A848" s="439"/>
      <c r="F848" s="410"/>
    </row>
    <row r="849" spans="1:6" ht="12.75">
      <c r="A849" s="439"/>
      <c r="F849" s="410"/>
    </row>
    <row r="850" spans="1:6" ht="12.75">
      <c r="A850" s="439"/>
      <c r="F850" s="410"/>
    </row>
    <row r="851" spans="1:6" ht="12.75">
      <c r="A851" s="439"/>
      <c r="F851" s="410"/>
    </row>
    <row r="852" spans="1:6" ht="12.75">
      <c r="A852" s="439"/>
      <c r="F852" s="410"/>
    </row>
    <row r="853" spans="1:6" ht="12.75">
      <c r="A853" s="439"/>
      <c r="F853" s="410"/>
    </row>
    <row r="854" spans="1:6" ht="12.75">
      <c r="A854" s="439"/>
      <c r="F854" s="410"/>
    </row>
    <row r="855" spans="1:6" ht="12.75">
      <c r="A855" s="439"/>
      <c r="F855" s="410"/>
    </row>
    <row r="856" spans="1:6" ht="12.75">
      <c r="A856" s="439"/>
      <c r="F856" s="410"/>
    </row>
    <row r="857" spans="1:6" ht="12.75">
      <c r="A857" s="439"/>
      <c r="F857" s="410"/>
    </row>
    <row r="858" spans="1:6" ht="12.75">
      <c r="A858" s="439"/>
      <c r="F858" s="410"/>
    </row>
    <row r="859" spans="1:6" ht="12.75">
      <c r="A859" s="439"/>
      <c r="F859" s="410"/>
    </row>
    <row r="860" spans="1:6" ht="12.75">
      <c r="A860" s="439"/>
      <c r="F860" s="410"/>
    </row>
    <row r="861" spans="1:6" ht="12.75">
      <c r="A861" s="439"/>
      <c r="F861" s="410"/>
    </row>
    <row r="862" spans="1:6" ht="12.75">
      <c r="A862" s="439"/>
      <c r="F862" s="410"/>
    </row>
    <row r="863" spans="1:6" ht="12.75">
      <c r="A863" s="439"/>
      <c r="F863" s="410"/>
    </row>
    <row r="864" spans="1:6" ht="12.75">
      <c r="A864" s="439"/>
      <c r="F864" s="410"/>
    </row>
    <row r="865" spans="1:6" ht="12.75">
      <c r="A865" s="439"/>
      <c r="F865" s="410"/>
    </row>
    <row r="866" spans="1:6" ht="12.75">
      <c r="A866" s="439"/>
      <c r="F866" s="410"/>
    </row>
    <row r="867" spans="1:6" ht="12.75">
      <c r="A867" s="439"/>
      <c r="F867" s="410"/>
    </row>
    <row r="868" spans="1:6" ht="12.75">
      <c r="A868" s="439"/>
      <c r="F868" s="410"/>
    </row>
    <row r="869" spans="1:6" ht="12.75">
      <c r="A869" s="439"/>
      <c r="F869" s="410"/>
    </row>
    <row r="870" spans="1:6" ht="12.75">
      <c r="A870" s="439"/>
      <c r="F870" s="410"/>
    </row>
    <row r="871" spans="1:6" ht="12.75">
      <c r="A871" s="439"/>
      <c r="F871" s="410"/>
    </row>
    <row r="872" spans="1:6" ht="12.75">
      <c r="A872" s="439"/>
      <c r="F872" s="410"/>
    </row>
    <row r="873" spans="1:6" ht="12.75">
      <c r="A873" s="439"/>
      <c r="F873" s="410"/>
    </row>
    <row r="874" spans="1:6" ht="12.75">
      <c r="A874" s="439"/>
      <c r="F874" s="410"/>
    </row>
    <row r="875" spans="1:6" ht="12.75">
      <c r="A875" s="439"/>
      <c r="F875" s="410"/>
    </row>
    <row r="876" spans="1:6" ht="12.75">
      <c r="A876" s="439"/>
      <c r="F876" s="410"/>
    </row>
    <row r="877" spans="1:6" ht="12.75">
      <c r="A877" s="439"/>
      <c r="F877" s="410"/>
    </row>
    <row r="878" spans="1:6" ht="12.75">
      <c r="A878" s="439"/>
      <c r="F878" s="410"/>
    </row>
    <row r="879" spans="1:6" ht="12.75">
      <c r="A879" s="439"/>
      <c r="F879" s="410"/>
    </row>
    <row r="880" spans="1:6" ht="12.75">
      <c r="A880" s="439"/>
      <c r="F880" s="410"/>
    </row>
    <row r="881" spans="1:6" ht="12.75">
      <c r="A881" s="439"/>
      <c r="F881" s="410"/>
    </row>
    <row r="882" spans="1:6" ht="12.75">
      <c r="A882" s="439"/>
      <c r="F882" s="410"/>
    </row>
    <row r="883" spans="1:6" ht="12.75">
      <c r="A883" s="439"/>
      <c r="F883" s="410"/>
    </row>
    <row r="884" spans="1:6" ht="12.75">
      <c r="A884" s="439"/>
      <c r="F884" s="410"/>
    </row>
    <row r="885" spans="1:6" ht="12.75">
      <c r="A885" s="439"/>
      <c r="F885" s="410"/>
    </row>
    <row r="886" spans="1:6" ht="12.75">
      <c r="A886" s="439"/>
      <c r="F886" s="410"/>
    </row>
    <row r="887" spans="1:6" ht="12.75">
      <c r="A887" s="439"/>
      <c r="F887" s="410"/>
    </row>
    <row r="888" spans="1:6" ht="12.75">
      <c r="A888" s="439"/>
      <c r="F888" s="410"/>
    </row>
    <row r="889" spans="1:6" ht="12.75">
      <c r="A889" s="439"/>
      <c r="F889" s="410"/>
    </row>
    <row r="890" spans="1:6" ht="12.75">
      <c r="A890" s="439"/>
      <c r="F890" s="410"/>
    </row>
    <row r="891" spans="1:6" ht="12.75">
      <c r="A891" s="439"/>
      <c r="F891" s="410"/>
    </row>
    <row r="892" spans="1:6" ht="12.75">
      <c r="A892" s="439"/>
      <c r="F892" s="410"/>
    </row>
    <row r="893" spans="1:6" ht="12.75">
      <c r="A893" s="439"/>
      <c r="F893" s="410"/>
    </row>
    <row r="894" spans="1:6" ht="12.75">
      <c r="A894" s="439"/>
      <c r="F894" s="410"/>
    </row>
    <row r="895" spans="1:6" ht="12.75">
      <c r="A895" s="439"/>
      <c r="F895" s="410"/>
    </row>
    <row r="896" spans="1:6" ht="12.75">
      <c r="A896" s="439"/>
      <c r="F896" s="410"/>
    </row>
    <row r="897" spans="1:6" ht="12.75">
      <c r="A897" s="439"/>
      <c r="F897" s="410"/>
    </row>
    <row r="898" spans="1:6" ht="12.75">
      <c r="A898" s="439"/>
      <c r="F898" s="410"/>
    </row>
    <row r="899" spans="1:6" ht="12.75">
      <c r="A899" s="439"/>
      <c r="F899" s="410"/>
    </row>
    <row r="900" spans="1:6" ht="12.75">
      <c r="A900" s="439"/>
      <c r="F900" s="410"/>
    </row>
    <row r="901" spans="1:6" ht="12.75">
      <c r="A901" s="439"/>
      <c r="F901" s="410"/>
    </row>
    <row r="902" spans="1:6" ht="12.75">
      <c r="A902" s="439"/>
      <c r="F902" s="410"/>
    </row>
    <row r="903" spans="1:6" ht="12.75">
      <c r="A903" s="439"/>
      <c r="F903" s="410"/>
    </row>
    <row r="904" spans="1:6" ht="12.75">
      <c r="A904" s="439"/>
      <c r="F904" s="410"/>
    </row>
    <row r="905" spans="1:6" ht="12.75">
      <c r="A905" s="439"/>
      <c r="F905" s="410"/>
    </row>
    <row r="906" spans="1:6" ht="12.75">
      <c r="A906" s="439"/>
      <c r="F906" s="410"/>
    </row>
    <row r="907" spans="1:6" ht="12.75">
      <c r="A907" s="439"/>
      <c r="F907" s="410"/>
    </row>
    <row r="908" spans="1:6" ht="12.75">
      <c r="A908" s="439"/>
      <c r="F908" s="410"/>
    </row>
    <row r="909" spans="1:6" ht="12.75">
      <c r="A909" s="439"/>
      <c r="F909" s="410"/>
    </row>
    <row r="910" spans="1:6" ht="12.75">
      <c r="A910" s="439"/>
      <c r="F910" s="410"/>
    </row>
    <row r="911" spans="1:6" ht="12.75">
      <c r="A911" s="439"/>
      <c r="F911" s="410"/>
    </row>
    <row r="912" spans="1:6" ht="12.75">
      <c r="A912" s="439"/>
      <c r="F912" s="410"/>
    </row>
    <row r="913" spans="1:6" ht="12.75">
      <c r="A913" s="439"/>
      <c r="F913" s="410"/>
    </row>
    <row r="914" spans="1:6" ht="12.75">
      <c r="A914" s="439"/>
      <c r="F914" s="410"/>
    </row>
    <row r="915" spans="1:6" ht="12.75">
      <c r="A915" s="439"/>
      <c r="F915" s="410"/>
    </row>
    <row r="916" spans="1:6" ht="12.75">
      <c r="A916" s="439"/>
      <c r="F916" s="410"/>
    </row>
    <row r="917" spans="1:6" ht="12.75">
      <c r="A917" s="439"/>
      <c r="F917" s="410"/>
    </row>
    <row r="918" spans="1:6" ht="12.75">
      <c r="A918" s="439"/>
      <c r="F918" s="410"/>
    </row>
    <row r="919" spans="1:6" ht="12.75">
      <c r="A919" s="439"/>
      <c r="F919" s="410"/>
    </row>
    <row r="920" spans="1:6" ht="12.75">
      <c r="A920" s="439"/>
      <c r="F920" s="410"/>
    </row>
    <row r="921" spans="1:6" ht="12.75">
      <c r="A921" s="439"/>
      <c r="F921" s="410"/>
    </row>
    <row r="922" spans="1:6" ht="12.75">
      <c r="A922" s="439"/>
      <c r="F922" s="410"/>
    </row>
    <row r="923" spans="1:6" ht="12.75">
      <c r="A923" s="439"/>
      <c r="F923" s="410"/>
    </row>
    <row r="924" spans="1:6" ht="12.75">
      <c r="A924" s="439"/>
      <c r="F924" s="410"/>
    </row>
    <row r="925" spans="1:6" ht="12.75">
      <c r="A925" s="439"/>
      <c r="F925" s="410"/>
    </row>
    <row r="926" spans="1:6" ht="12.75">
      <c r="A926" s="439"/>
      <c r="F926" s="410"/>
    </row>
    <row r="927" spans="1:6" ht="12.75">
      <c r="A927" s="439"/>
      <c r="F927" s="410"/>
    </row>
    <row r="928" spans="1:6" ht="12.75">
      <c r="A928" s="439"/>
      <c r="F928" s="410"/>
    </row>
    <row r="929" spans="1:6" ht="12.75">
      <c r="A929" s="439"/>
      <c r="F929" s="410"/>
    </row>
    <row r="930" spans="1:6" ht="12.75">
      <c r="A930" s="439"/>
      <c r="F930" s="410"/>
    </row>
    <row r="931" spans="1:6" ht="12.75">
      <c r="A931" s="439"/>
      <c r="F931" s="410"/>
    </row>
    <row r="932" spans="1:6" ht="12.75">
      <c r="A932" s="439"/>
      <c r="F932" s="410"/>
    </row>
    <row r="933" spans="1:6" ht="12.75">
      <c r="A933" s="439"/>
      <c r="F933" s="410"/>
    </row>
    <row r="934" spans="1:6" ht="12.75">
      <c r="A934" s="439"/>
      <c r="F934" s="410"/>
    </row>
    <row r="935" spans="1:6" ht="12.75">
      <c r="A935" s="439"/>
      <c r="F935" s="410"/>
    </row>
    <row r="936" spans="1:6" ht="12.75">
      <c r="A936" s="439"/>
      <c r="F936" s="410"/>
    </row>
    <row r="937" spans="1:6" ht="12.75">
      <c r="A937" s="439"/>
      <c r="F937" s="410"/>
    </row>
    <row r="938" spans="1:6" ht="12.75">
      <c r="A938" s="439"/>
      <c r="F938" s="410"/>
    </row>
    <row r="939" spans="1:6" ht="12.75">
      <c r="A939" s="439"/>
      <c r="F939" s="410"/>
    </row>
    <row r="940" spans="1:6" ht="12.75">
      <c r="A940" s="439"/>
      <c r="F940" s="410"/>
    </row>
    <row r="941" spans="1:6" ht="12.75">
      <c r="A941" s="439"/>
      <c r="F941" s="410"/>
    </row>
    <row r="942" spans="1:6" ht="12.75">
      <c r="A942" s="439"/>
      <c r="F942" s="410"/>
    </row>
    <row r="943" spans="1:6" ht="12.75">
      <c r="A943" s="439"/>
      <c r="F943" s="410"/>
    </row>
    <row r="944" spans="1:6" ht="12.75">
      <c r="A944" s="439"/>
      <c r="F944" s="410"/>
    </row>
    <row r="945" spans="1:6" ht="12.75">
      <c r="A945" s="439"/>
      <c r="F945" s="410"/>
    </row>
    <row r="946" spans="1:6" ht="12.75">
      <c r="A946" s="439"/>
      <c r="F946" s="410"/>
    </row>
    <row r="947" spans="1:6" ht="12.75">
      <c r="A947" s="439"/>
      <c r="F947" s="410"/>
    </row>
    <row r="948" spans="1:6" ht="12.75">
      <c r="A948" s="439"/>
      <c r="F948" s="410"/>
    </row>
    <row r="949" spans="1:6" ht="12.75">
      <c r="A949" s="439"/>
      <c r="F949" s="410"/>
    </row>
    <row r="950" spans="1:6" ht="12.75">
      <c r="A950" s="439"/>
      <c r="F950" s="410"/>
    </row>
    <row r="951" spans="1:6" ht="12.75">
      <c r="A951" s="439"/>
      <c r="F951" s="410"/>
    </row>
    <row r="952" spans="1:6" ht="12.75">
      <c r="A952" s="439"/>
      <c r="F952" s="410"/>
    </row>
    <row r="953" spans="1:6" ht="12.75">
      <c r="A953" s="439"/>
      <c r="F953" s="410"/>
    </row>
    <row r="954" spans="1:6" ht="12.75">
      <c r="A954" s="439"/>
      <c r="F954" s="410"/>
    </row>
    <row r="955" spans="1:6" ht="12.75">
      <c r="A955" s="439"/>
      <c r="F955" s="410"/>
    </row>
    <row r="956" spans="1:6" ht="12.75">
      <c r="A956" s="439"/>
      <c r="F956" s="410"/>
    </row>
    <row r="957" spans="1:6" ht="12.75">
      <c r="A957" s="439"/>
      <c r="F957" s="410"/>
    </row>
    <row r="958" spans="1:6" ht="12.75">
      <c r="A958" s="439"/>
      <c r="F958" s="410"/>
    </row>
    <row r="959" spans="1:6" ht="12.75">
      <c r="A959" s="439"/>
      <c r="F959" s="410"/>
    </row>
    <row r="960" spans="1:6" ht="12.75">
      <c r="A960" s="439"/>
      <c r="F960" s="410"/>
    </row>
    <row r="961" spans="1:6" ht="12.75">
      <c r="A961" s="439"/>
      <c r="F961" s="410"/>
    </row>
    <row r="962" spans="1:6" ht="12.75">
      <c r="A962" s="439"/>
      <c r="F962" s="410"/>
    </row>
    <row r="963" spans="1:6" ht="12.75">
      <c r="A963" s="439"/>
      <c r="F963" s="410"/>
    </row>
    <row r="964" ht="12.75">
      <c r="F964" s="410"/>
    </row>
    <row r="965" ht="12.75">
      <c r="F965" s="410"/>
    </row>
    <row r="966" ht="12.75">
      <c r="F966" s="410"/>
    </row>
    <row r="967" ht="12.75">
      <c r="F967" s="410"/>
    </row>
    <row r="968" ht="12.75">
      <c r="F968" s="410"/>
    </row>
    <row r="969" ht="12.75">
      <c r="F969" s="410"/>
    </row>
    <row r="970" ht="12.75">
      <c r="F970" s="410"/>
    </row>
    <row r="971" ht="12.75">
      <c r="F971" s="410"/>
    </row>
    <row r="972" ht="12.75">
      <c r="F972" s="410"/>
    </row>
    <row r="973" ht="12.75">
      <c r="F973" s="410"/>
    </row>
    <row r="974" ht="12.75">
      <c r="F974" s="410"/>
    </row>
    <row r="975" ht="12.75">
      <c r="F975" s="410"/>
    </row>
    <row r="976" ht="12.75">
      <c r="F976" s="410"/>
    </row>
    <row r="977" ht="12.75">
      <c r="F977" s="410"/>
    </row>
    <row r="978" ht="12.75">
      <c r="F978" s="410"/>
    </row>
    <row r="979" ht="12.75">
      <c r="F979" s="410"/>
    </row>
    <row r="980" ht="12.75">
      <c r="F980" s="410"/>
    </row>
    <row r="981" ht="12.75">
      <c r="F981" s="410"/>
    </row>
    <row r="982" ht="12.75">
      <c r="F982" s="410"/>
    </row>
    <row r="983" ht="12.75">
      <c r="F983" s="410"/>
    </row>
    <row r="984" ht="12.75">
      <c r="F984" s="410"/>
    </row>
    <row r="985" ht="12.75">
      <c r="F985" s="410"/>
    </row>
    <row r="986" ht="12.75">
      <c r="F986" s="410"/>
    </row>
    <row r="987" ht="12.75">
      <c r="F987" s="410"/>
    </row>
    <row r="988" ht="12.75">
      <c r="F988" s="410"/>
    </row>
    <row r="989" ht="12.75">
      <c r="F989" s="410"/>
    </row>
    <row r="990" ht="12.75">
      <c r="F990" s="410"/>
    </row>
    <row r="991" ht="12.75">
      <c r="F991" s="410"/>
    </row>
    <row r="992" ht="12.75">
      <c r="F992" s="410"/>
    </row>
    <row r="993" ht="12.75">
      <c r="F993" s="410"/>
    </row>
    <row r="994" ht="12.75">
      <c r="F994" s="410"/>
    </row>
    <row r="995" ht="12.75">
      <c r="F995" s="410"/>
    </row>
    <row r="996" ht="12.75">
      <c r="F996" s="410"/>
    </row>
    <row r="997" ht="12.75">
      <c r="F997" s="410"/>
    </row>
    <row r="998" ht="12.75">
      <c r="F998" s="410"/>
    </row>
    <row r="999" ht="12.75">
      <c r="F999" s="410"/>
    </row>
    <row r="1000" ht="12.75">
      <c r="F1000" s="410"/>
    </row>
    <row r="1001" ht="12.75">
      <c r="F1001" s="410"/>
    </row>
    <row r="1002" ht="12.75">
      <c r="F1002" s="410"/>
    </row>
    <row r="1003" ht="12.75">
      <c r="F1003" s="410"/>
    </row>
    <row r="1004" ht="12.75">
      <c r="F1004" s="410"/>
    </row>
    <row r="1005" ht="12.75">
      <c r="F1005" s="410"/>
    </row>
    <row r="1006" ht="12.75">
      <c r="F1006" s="410"/>
    </row>
    <row r="1007" ht="12.75">
      <c r="F1007" s="410"/>
    </row>
    <row r="1008" ht="12.75">
      <c r="F1008" s="410"/>
    </row>
    <row r="1009" ht="12.75">
      <c r="F1009" s="410"/>
    </row>
    <row r="1010" ht="12.75">
      <c r="F1010" s="410"/>
    </row>
    <row r="1011" ht="12.75">
      <c r="F1011" s="410"/>
    </row>
    <row r="1012" ht="12.75">
      <c r="F1012" s="410"/>
    </row>
    <row r="1013" ht="12.75">
      <c r="F1013" s="410"/>
    </row>
    <row r="1014" ht="12.75">
      <c r="F1014" s="410"/>
    </row>
    <row r="1015" ht="12.75">
      <c r="F1015" s="410"/>
    </row>
    <row r="1016" ht="12.75">
      <c r="F1016" s="410"/>
    </row>
    <row r="1017" ht="12.75">
      <c r="F1017" s="410"/>
    </row>
    <row r="1018" ht="12.75">
      <c r="F1018" s="410"/>
    </row>
    <row r="1019" ht="12.75">
      <c r="F1019" s="410"/>
    </row>
    <row r="1020" ht="12.75">
      <c r="F1020" s="410"/>
    </row>
    <row r="1021" ht="12.75">
      <c r="F1021" s="410"/>
    </row>
    <row r="1022" ht="12.75">
      <c r="F1022" s="410"/>
    </row>
    <row r="1023" ht="12.75">
      <c r="F1023" s="410"/>
    </row>
    <row r="1024" ht="12.75">
      <c r="F1024" s="410"/>
    </row>
    <row r="1025" ht="12.75">
      <c r="F1025" s="410"/>
    </row>
    <row r="1026" ht="12.75">
      <c r="F1026" s="410"/>
    </row>
    <row r="1027" ht="12.75">
      <c r="F1027" s="410"/>
    </row>
    <row r="1028" ht="12.75">
      <c r="F1028" s="410"/>
    </row>
    <row r="1029" ht="12.75">
      <c r="F1029" s="410"/>
    </row>
    <row r="1030" ht="12.75">
      <c r="F1030" s="410"/>
    </row>
    <row r="1031" ht="12.75">
      <c r="F1031" s="410"/>
    </row>
    <row r="1032" ht="12.75">
      <c r="F1032" s="410"/>
    </row>
    <row r="1033" ht="12.75">
      <c r="F1033" s="410"/>
    </row>
    <row r="1034" ht="12.75">
      <c r="F1034" s="410"/>
    </row>
    <row r="1035" ht="12.75">
      <c r="F1035" s="410"/>
    </row>
    <row r="1036" ht="12.75">
      <c r="F1036" s="410"/>
    </row>
    <row r="1037" ht="12.75">
      <c r="F1037" s="410"/>
    </row>
    <row r="1038" ht="12.75">
      <c r="F1038" s="410"/>
    </row>
    <row r="1039" ht="12.75">
      <c r="F1039" s="410"/>
    </row>
    <row r="1040" ht="12.75">
      <c r="F1040" s="410"/>
    </row>
    <row r="1041" ht="12.75">
      <c r="F1041" s="410"/>
    </row>
    <row r="1042" ht="12.75">
      <c r="F1042" s="410"/>
    </row>
    <row r="1043" ht="12.75">
      <c r="F1043" s="410"/>
    </row>
    <row r="1044" ht="12.75">
      <c r="F1044" s="410"/>
    </row>
    <row r="1045" ht="12.75">
      <c r="F1045" s="410"/>
    </row>
    <row r="1046" ht="12.75">
      <c r="F1046" s="410"/>
    </row>
    <row r="1047" ht="12.75">
      <c r="F1047" s="410"/>
    </row>
    <row r="1048" ht="12.75">
      <c r="F1048" s="410"/>
    </row>
    <row r="1049" ht="12.75">
      <c r="F1049" s="410"/>
    </row>
    <row r="1050" ht="12.75">
      <c r="F1050" s="410"/>
    </row>
    <row r="1051" ht="12.75">
      <c r="F1051" s="410"/>
    </row>
    <row r="1052" ht="12.75">
      <c r="F1052" s="410"/>
    </row>
    <row r="1053" ht="12.75">
      <c r="F1053" s="410"/>
    </row>
    <row r="1054" ht="12.75">
      <c r="F1054" s="410"/>
    </row>
    <row r="1055" ht="12.75">
      <c r="F1055" s="410"/>
    </row>
    <row r="1056" ht="12.75">
      <c r="F1056" s="410"/>
    </row>
    <row r="1057" ht="12.75">
      <c r="F1057" s="410"/>
    </row>
    <row r="1058" ht="12.75">
      <c r="F1058" s="410"/>
    </row>
    <row r="1059" ht="12.75">
      <c r="F1059" s="410"/>
    </row>
    <row r="1060" ht="12.75">
      <c r="F1060" s="410"/>
    </row>
    <row r="1061" ht="12.75">
      <c r="F1061" s="410"/>
    </row>
    <row r="1062" ht="12.75">
      <c r="F1062" s="410"/>
    </row>
    <row r="1063" ht="12.75">
      <c r="F1063" s="410"/>
    </row>
    <row r="1064" ht="12.75">
      <c r="F1064" s="410"/>
    </row>
    <row r="1065" ht="12.75">
      <c r="F1065" s="410"/>
    </row>
    <row r="1066" ht="12.75">
      <c r="F1066" s="410"/>
    </row>
    <row r="1067" ht="12.75">
      <c r="F1067" s="410"/>
    </row>
    <row r="1068" ht="12.75">
      <c r="F1068" s="410"/>
    </row>
    <row r="1069" ht="12.75">
      <c r="F1069" s="410"/>
    </row>
    <row r="1070" ht="12.75">
      <c r="F1070" s="410"/>
    </row>
    <row r="1071" ht="12.75">
      <c r="F1071" s="410"/>
    </row>
    <row r="1072" ht="12.75">
      <c r="F1072" s="410"/>
    </row>
    <row r="1073" ht="12.75">
      <c r="F1073" s="410"/>
    </row>
    <row r="1074" ht="12.75">
      <c r="F1074" s="410"/>
    </row>
    <row r="1075" ht="12.75">
      <c r="F1075" s="410"/>
    </row>
    <row r="1076" ht="12.75">
      <c r="F1076" s="410"/>
    </row>
    <row r="1077" ht="12.75">
      <c r="F1077" s="410"/>
    </row>
    <row r="1078" ht="12.75">
      <c r="F1078" s="410"/>
    </row>
    <row r="1079" ht="12.75">
      <c r="F1079" s="410"/>
    </row>
    <row r="1080" ht="12.75">
      <c r="F1080" s="410"/>
    </row>
    <row r="1081" ht="12.75">
      <c r="F1081" s="410"/>
    </row>
    <row r="1082" ht="12.75">
      <c r="F1082" s="410"/>
    </row>
    <row r="1083" ht="12.75">
      <c r="F1083" s="410"/>
    </row>
    <row r="1084" ht="12.75">
      <c r="F1084" s="410"/>
    </row>
    <row r="1085" ht="12.75">
      <c r="F1085" s="410"/>
    </row>
    <row r="1086" ht="12.75">
      <c r="F1086" s="410"/>
    </row>
    <row r="1087" ht="12.75">
      <c r="F1087" s="410"/>
    </row>
    <row r="1088" ht="12.75">
      <c r="F1088" s="410"/>
    </row>
    <row r="1089" ht="12.75">
      <c r="F1089" s="410"/>
    </row>
    <row r="1090" ht="12.75">
      <c r="F1090" s="410"/>
    </row>
    <row r="1091" ht="12.75">
      <c r="F1091" s="410"/>
    </row>
    <row r="1092" ht="12.75">
      <c r="F1092" s="410"/>
    </row>
    <row r="1093" ht="12.75">
      <c r="F1093" s="410"/>
    </row>
    <row r="1094" ht="12.75">
      <c r="F1094" s="410"/>
    </row>
    <row r="1095" ht="12.75">
      <c r="F1095" s="410"/>
    </row>
    <row r="1096" ht="12.75">
      <c r="F1096" s="410"/>
    </row>
    <row r="1097" ht="12.75">
      <c r="F1097" s="410"/>
    </row>
    <row r="1098" ht="12.75">
      <c r="F1098" s="410"/>
    </row>
    <row r="1099" ht="12.75">
      <c r="F1099" s="410"/>
    </row>
    <row r="1100" ht="12.75">
      <c r="F1100" s="410"/>
    </row>
    <row r="1101" ht="12.75">
      <c r="F1101" s="410"/>
    </row>
    <row r="1102" ht="12.75">
      <c r="F1102" s="410"/>
    </row>
    <row r="1103" ht="12.75">
      <c r="F1103" s="410"/>
    </row>
    <row r="1104" ht="12.75">
      <c r="F1104" s="410"/>
    </row>
    <row r="1105" ht="12.75">
      <c r="F1105" s="410"/>
    </row>
    <row r="1106" ht="12.75">
      <c r="F1106" s="410"/>
    </row>
    <row r="1107" ht="12.75">
      <c r="F1107" s="410"/>
    </row>
    <row r="1108" ht="12.75">
      <c r="F1108" s="410"/>
    </row>
    <row r="1109" ht="12.75">
      <c r="F1109" s="410"/>
    </row>
    <row r="1110" ht="12.75">
      <c r="F1110" s="410"/>
    </row>
    <row r="1111" ht="12.75">
      <c r="F1111" s="410"/>
    </row>
    <row r="1112" ht="12.75">
      <c r="F1112" s="410"/>
    </row>
    <row r="1113" ht="12.75">
      <c r="F1113" s="410"/>
    </row>
    <row r="1114" ht="12.75">
      <c r="F1114" s="410"/>
    </row>
    <row r="1115" ht="12.75">
      <c r="F1115" s="410"/>
    </row>
    <row r="1116" ht="12.75">
      <c r="F1116" s="410"/>
    </row>
    <row r="1117" ht="12.75">
      <c r="F1117" s="410"/>
    </row>
    <row r="1118" ht="12.75">
      <c r="F1118" s="410"/>
    </row>
    <row r="1119" ht="12.75">
      <c r="F1119" s="410"/>
    </row>
    <row r="1120" ht="12.75">
      <c r="F1120" s="410"/>
    </row>
    <row r="1121" ht="12.75">
      <c r="F1121" s="410"/>
    </row>
    <row r="1122" ht="12.75">
      <c r="F1122" s="410"/>
    </row>
    <row r="1123" ht="12.75">
      <c r="F1123" s="410"/>
    </row>
    <row r="1124" ht="12.75">
      <c r="F1124" s="410"/>
    </row>
    <row r="1125" ht="12.75">
      <c r="F1125" s="410"/>
    </row>
    <row r="1126" ht="12.75">
      <c r="F1126" s="410"/>
    </row>
    <row r="1127" ht="12.75">
      <c r="F1127" s="410"/>
    </row>
    <row r="1128" ht="12.75">
      <c r="F1128" s="410"/>
    </row>
    <row r="1129" ht="12.75">
      <c r="F1129" s="410"/>
    </row>
    <row r="1130" ht="12.75">
      <c r="F1130" s="410"/>
    </row>
    <row r="1131" ht="12.75">
      <c r="F1131" s="410"/>
    </row>
    <row r="1132" ht="12.75">
      <c r="F1132" s="410"/>
    </row>
    <row r="1133" ht="12.75">
      <c r="F1133" s="410"/>
    </row>
    <row r="1134" ht="12.75">
      <c r="F1134" s="410"/>
    </row>
    <row r="1135" ht="12.75">
      <c r="F1135" s="410"/>
    </row>
    <row r="1136" ht="12.75">
      <c r="F1136" s="410"/>
    </row>
    <row r="1137" ht="12.75">
      <c r="F1137" s="410"/>
    </row>
    <row r="1138" ht="12.75">
      <c r="F1138" s="410"/>
    </row>
    <row r="1139" ht="12.75">
      <c r="F1139" s="410"/>
    </row>
    <row r="1140" ht="12.75">
      <c r="F1140" s="410"/>
    </row>
    <row r="1141" ht="12.75">
      <c r="F1141" s="410"/>
    </row>
    <row r="1142" ht="12.75">
      <c r="F1142" s="410"/>
    </row>
    <row r="1143" ht="12.75">
      <c r="F1143" s="410"/>
    </row>
    <row r="1144" ht="12.75">
      <c r="F1144" s="410"/>
    </row>
    <row r="1145" ht="12.75">
      <c r="F1145" s="410"/>
    </row>
    <row r="1146" ht="12.75">
      <c r="F1146" s="410"/>
    </row>
    <row r="1147" ht="12.75">
      <c r="F1147" s="410"/>
    </row>
    <row r="1148" ht="12.75">
      <c r="F1148" s="410"/>
    </row>
    <row r="1149" ht="12.75">
      <c r="F1149" s="410"/>
    </row>
    <row r="1150" ht="12.75">
      <c r="F1150" s="410"/>
    </row>
    <row r="1151" ht="12.75">
      <c r="F1151" s="410"/>
    </row>
    <row r="1152" ht="12.75">
      <c r="F1152" s="410"/>
    </row>
    <row r="1153" ht="12.75">
      <c r="F1153" s="410"/>
    </row>
    <row r="1154" ht="12.75">
      <c r="F1154" s="410"/>
    </row>
    <row r="1155" ht="12.75">
      <c r="F1155" s="410"/>
    </row>
    <row r="1156" ht="12.75">
      <c r="F1156" s="410"/>
    </row>
    <row r="1157" ht="12.75">
      <c r="F1157" s="410"/>
    </row>
    <row r="1158" ht="12.75">
      <c r="F1158" s="410"/>
    </row>
    <row r="1159" ht="12.75">
      <c r="F1159" s="410"/>
    </row>
    <row r="1160" ht="12.75">
      <c r="F1160" s="410"/>
    </row>
    <row r="1161" ht="12.75">
      <c r="F1161" s="410"/>
    </row>
    <row r="1162" ht="12.75">
      <c r="F1162" s="410"/>
    </row>
    <row r="1163" ht="12.75">
      <c r="F1163" s="410"/>
    </row>
    <row r="1164" ht="12.75">
      <c r="F1164" s="410"/>
    </row>
    <row r="1165" ht="12.75">
      <c r="F1165" s="410"/>
    </row>
    <row r="1166" ht="12.75">
      <c r="F1166" s="410"/>
    </row>
    <row r="1167" ht="12.75">
      <c r="F1167" s="410"/>
    </row>
    <row r="1168" ht="12.75">
      <c r="F1168" s="410"/>
    </row>
    <row r="1169" ht="12.75">
      <c r="F1169" s="410"/>
    </row>
    <row r="1170" ht="12.75">
      <c r="F1170" s="410"/>
    </row>
    <row r="1171" ht="12.75">
      <c r="F1171" s="410"/>
    </row>
    <row r="1172" ht="12.75">
      <c r="F1172" s="410"/>
    </row>
    <row r="1173" ht="12.75">
      <c r="F1173" s="410"/>
    </row>
    <row r="1174" ht="12.75">
      <c r="F1174" s="410"/>
    </row>
    <row r="1175" ht="12.75">
      <c r="F1175" s="410"/>
    </row>
    <row r="1176" ht="12.75">
      <c r="F1176" s="410"/>
    </row>
    <row r="1177" ht="12.75">
      <c r="F1177" s="410"/>
    </row>
    <row r="1178" ht="12.75">
      <c r="F1178" s="410"/>
    </row>
    <row r="1179" ht="12.75">
      <c r="F1179" s="410"/>
    </row>
    <row r="1180" ht="12.75">
      <c r="F1180" s="410"/>
    </row>
    <row r="1181" ht="12.75">
      <c r="F1181" s="410"/>
    </row>
    <row r="1182" ht="12.75">
      <c r="F1182" s="410"/>
    </row>
    <row r="1183" ht="12.75">
      <c r="F1183" s="410"/>
    </row>
    <row r="1184" ht="12.75">
      <c r="F1184" s="410"/>
    </row>
    <row r="1185" ht="12.75">
      <c r="F1185" s="410"/>
    </row>
    <row r="1186" ht="12.75">
      <c r="F1186" s="410"/>
    </row>
    <row r="1187" ht="12.75">
      <c r="F1187" s="410"/>
    </row>
    <row r="1188" ht="12.75">
      <c r="F1188" s="410"/>
    </row>
    <row r="1189" ht="12.75">
      <c r="F1189" s="410"/>
    </row>
    <row r="1190" ht="12.75">
      <c r="F1190" s="410"/>
    </row>
    <row r="1191" ht="12.75">
      <c r="F1191" s="410"/>
    </row>
    <row r="1192" ht="12.75">
      <c r="F1192" s="410"/>
    </row>
    <row r="1193" ht="12.75">
      <c r="F1193" s="410"/>
    </row>
    <row r="1194" ht="12.75">
      <c r="F1194" s="410"/>
    </row>
    <row r="1195" ht="12.75">
      <c r="F1195" s="410"/>
    </row>
    <row r="1196" ht="12.75">
      <c r="F1196" s="410"/>
    </row>
    <row r="1197" ht="12.75">
      <c r="F1197" s="410"/>
    </row>
    <row r="1198" ht="12.75">
      <c r="F1198" s="410"/>
    </row>
    <row r="1199" ht="12.75">
      <c r="F1199" s="410"/>
    </row>
    <row r="1200" ht="12.75">
      <c r="F1200" s="410"/>
    </row>
    <row r="1201" ht="12.75">
      <c r="F1201" s="410"/>
    </row>
    <row r="1202" ht="12.75">
      <c r="F1202" s="410"/>
    </row>
    <row r="1203" ht="12.75">
      <c r="F1203" s="410"/>
    </row>
    <row r="1204" ht="12.75">
      <c r="F1204" s="410"/>
    </row>
    <row r="1205" ht="12.75">
      <c r="F1205" s="410"/>
    </row>
    <row r="1206" ht="12.75">
      <c r="F1206" s="410"/>
    </row>
    <row r="1207" ht="12.75">
      <c r="F1207" s="410"/>
    </row>
    <row r="1208" ht="12.75">
      <c r="F1208" s="410"/>
    </row>
    <row r="1209" ht="12.75">
      <c r="F1209" s="410"/>
    </row>
    <row r="1210" ht="12.75">
      <c r="F1210" s="410"/>
    </row>
    <row r="1211" ht="12.75">
      <c r="F1211" s="410"/>
    </row>
    <row r="1212" ht="12.75">
      <c r="F1212" s="410"/>
    </row>
    <row r="1213" ht="12.75">
      <c r="F1213" s="410"/>
    </row>
    <row r="1214" ht="12.75">
      <c r="F1214" s="410"/>
    </row>
    <row r="1215" ht="12.75">
      <c r="F1215" s="410"/>
    </row>
    <row r="1216" ht="12.75">
      <c r="F1216" s="410"/>
    </row>
    <row r="1217" ht="12.75">
      <c r="F1217" s="410"/>
    </row>
    <row r="1218" ht="12.75">
      <c r="F1218" s="410"/>
    </row>
    <row r="1219" ht="12.75">
      <c r="F1219" s="410"/>
    </row>
    <row r="1220" ht="12.75">
      <c r="F1220" s="410"/>
    </row>
    <row r="1221" ht="12.75">
      <c r="F1221" s="410"/>
    </row>
    <row r="1222" ht="12.75">
      <c r="F1222" s="410"/>
    </row>
    <row r="1223" ht="12.75">
      <c r="F1223" s="410"/>
    </row>
    <row r="1224" ht="12.75">
      <c r="F1224" s="410"/>
    </row>
    <row r="1225" ht="12.75">
      <c r="F1225" s="410"/>
    </row>
    <row r="1226" ht="12.75">
      <c r="F1226" s="410"/>
    </row>
    <row r="1227" ht="12.75">
      <c r="F1227" s="410"/>
    </row>
    <row r="1228" ht="12.75">
      <c r="F1228" s="410"/>
    </row>
    <row r="1229" ht="12.75">
      <c r="F1229" s="410"/>
    </row>
    <row r="1230" ht="12.75">
      <c r="F1230" s="410"/>
    </row>
    <row r="1231" ht="12.75">
      <c r="F1231" s="410"/>
    </row>
    <row r="1232" ht="12.75">
      <c r="F1232" s="410"/>
    </row>
    <row r="1233" ht="12.75">
      <c r="F1233" s="410"/>
    </row>
    <row r="1234" ht="12.75">
      <c r="F1234" s="410"/>
    </row>
    <row r="1235" ht="12.75">
      <c r="F1235" s="410"/>
    </row>
    <row r="1236" ht="12.75">
      <c r="F1236" s="410"/>
    </row>
    <row r="1237" ht="12.75">
      <c r="F1237" s="410"/>
    </row>
    <row r="1238" ht="12.75">
      <c r="F1238" s="410"/>
    </row>
    <row r="1239" ht="12.75">
      <c r="F1239" s="410"/>
    </row>
    <row r="1240" ht="12.75">
      <c r="F1240" s="410"/>
    </row>
    <row r="1241" ht="12.75">
      <c r="F1241" s="410"/>
    </row>
    <row r="1242" ht="12.75">
      <c r="F1242" s="410"/>
    </row>
    <row r="1243" ht="12.75">
      <c r="F1243" s="410"/>
    </row>
    <row r="1244" ht="12.75">
      <c r="F1244" s="410"/>
    </row>
    <row r="1245" ht="12.75">
      <c r="F1245" s="410"/>
    </row>
    <row r="1246" ht="12.75">
      <c r="F1246" s="410"/>
    </row>
    <row r="1247" ht="12.75">
      <c r="F1247" s="410"/>
    </row>
    <row r="1248" ht="12.75">
      <c r="F1248" s="410"/>
    </row>
    <row r="1249" ht="12.75">
      <c r="F1249" s="410"/>
    </row>
    <row r="1250" ht="12.75">
      <c r="F1250" s="410"/>
    </row>
    <row r="1251" ht="12.75">
      <c r="F1251" s="410"/>
    </row>
    <row r="1252" ht="12.75">
      <c r="F1252" s="410"/>
    </row>
    <row r="1253" ht="12.75">
      <c r="F1253" s="410"/>
    </row>
    <row r="1254" ht="12.75">
      <c r="F1254" s="410"/>
    </row>
    <row r="1255" ht="12.75">
      <c r="F1255" s="410"/>
    </row>
    <row r="1256" ht="12.75">
      <c r="F1256" s="410"/>
    </row>
    <row r="1257" ht="12.75">
      <c r="F1257" s="410"/>
    </row>
    <row r="1258" ht="12.75">
      <c r="F1258" s="410"/>
    </row>
    <row r="1259" ht="12.75">
      <c r="F1259" s="410"/>
    </row>
    <row r="1260" ht="12.75">
      <c r="F1260" s="410"/>
    </row>
    <row r="1261" ht="12.75">
      <c r="F1261" s="410"/>
    </row>
    <row r="1262" ht="12.75">
      <c r="F1262" s="410"/>
    </row>
    <row r="1263" ht="12.75">
      <c r="F1263" s="410"/>
    </row>
    <row r="1264" ht="12.75">
      <c r="F1264" s="410"/>
    </row>
    <row r="1265" ht="12.75">
      <c r="F1265" s="410"/>
    </row>
    <row r="1266" ht="12.75">
      <c r="F1266" s="410"/>
    </row>
    <row r="1267" ht="12.75">
      <c r="F1267" s="410"/>
    </row>
    <row r="1268" ht="12.75">
      <c r="F1268" s="410"/>
    </row>
    <row r="1269" ht="12.75">
      <c r="F1269" s="410"/>
    </row>
    <row r="1270" ht="12.75">
      <c r="F1270" s="410"/>
    </row>
    <row r="1271" ht="12.75">
      <c r="F1271" s="410"/>
    </row>
    <row r="1272" ht="12.75">
      <c r="F1272" s="410"/>
    </row>
    <row r="1273" ht="12.75">
      <c r="F1273" s="410"/>
    </row>
    <row r="1274" ht="12.75">
      <c r="F1274" s="410"/>
    </row>
    <row r="1275" ht="12.75">
      <c r="F1275" s="410"/>
    </row>
    <row r="1276" ht="12.75">
      <c r="F1276" s="410"/>
    </row>
    <row r="1277" ht="12.75">
      <c r="F1277" s="410"/>
    </row>
    <row r="1278" ht="12.75">
      <c r="F1278" s="410"/>
    </row>
    <row r="1279" ht="12.75">
      <c r="F1279" s="410"/>
    </row>
    <row r="1280" ht="12.75">
      <c r="F1280" s="410"/>
    </row>
    <row r="1281" ht="12.75">
      <c r="F1281" s="410"/>
    </row>
    <row r="1282" ht="12.75">
      <c r="F1282" s="410"/>
    </row>
    <row r="1283" ht="12.75">
      <c r="F1283" s="410"/>
    </row>
    <row r="1284" ht="12.75">
      <c r="F1284" s="410"/>
    </row>
    <row r="1285" ht="12.75">
      <c r="F1285" s="410"/>
    </row>
    <row r="1286" ht="12.75">
      <c r="F1286" s="410"/>
    </row>
    <row r="1287" ht="12.75">
      <c r="F1287" s="410"/>
    </row>
    <row r="1288" ht="12.75">
      <c r="F1288" s="410"/>
    </row>
    <row r="1289" ht="12.75">
      <c r="F1289" s="410"/>
    </row>
    <row r="1290" ht="12.75">
      <c r="F1290" s="410"/>
    </row>
    <row r="1291" ht="12.75">
      <c r="F1291" s="410"/>
    </row>
    <row r="1292" ht="12.75">
      <c r="F1292" s="410"/>
    </row>
    <row r="1293" ht="12.75">
      <c r="F1293" s="410"/>
    </row>
    <row r="1294" ht="12.75">
      <c r="F1294" s="410"/>
    </row>
    <row r="1295" ht="12.75">
      <c r="F1295" s="410"/>
    </row>
    <row r="1296" ht="12.75">
      <c r="F1296" s="410"/>
    </row>
    <row r="1297" ht="12.75">
      <c r="F1297" s="410"/>
    </row>
    <row r="1298" ht="12.75">
      <c r="F1298" s="410"/>
    </row>
    <row r="1299" ht="12.75">
      <c r="F1299" s="410"/>
    </row>
    <row r="1300" ht="12.75">
      <c r="F1300" s="410"/>
    </row>
    <row r="1301" ht="12.75">
      <c r="F1301" s="410"/>
    </row>
    <row r="1302" ht="12.75">
      <c r="F1302" s="410"/>
    </row>
    <row r="1303" ht="12.75">
      <c r="F1303" s="410"/>
    </row>
    <row r="1304" ht="12.75">
      <c r="F1304" s="410"/>
    </row>
    <row r="1305" ht="12.75">
      <c r="F1305" s="410"/>
    </row>
    <row r="1306" ht="12.75">
      <c r="F1306" s="410"/>
    </row>
    <row r="1307" ht="12.75">
      <c r="F1307" s="410"/>
    </row>
    <row r="1308" ht="12.75">
      <c r="F1308" s="410"/>
    </row>
    <row r="1309" ht="12.75">
      <c r="F1309" s="410"/>
    </row>
    <row r="1310" ht="12.75">
      <c r="F1310" s="410"/>
    </row>
    <row r="1311" ht="12.75">
      <c r="F1311" s="410"/>
    </row>
    <row r="1312" ht="12.75">
      <c r="F1312" s="410"/>
    </row>
    <row r="1313" ht="12.75">
      <c r="F1313" s="410"/>
    </row>
    <row r="1314" ht="12.75">
      <c r="F1314" s="410"/>
    </row>
    <row r="1315" ht="12.75">
      <c r="F1315" s="410"/>
    </row>
    <row r="1316" ht="12.75">
      <c r="F1316" s="410"/>
    </row>
    <row r="1317" ht="12.75">
      <c r="F1317" s="410"/>
    </row>
    <row r="1318" ht="12.75">
      <c r="F1318" s="410"/>
    </row>
    <row r="1319" ht="12.75">
      <c r="F1319" s="410"/>
    </row>
    <row r="1320" ht="12.75">
      <c r="F1320" s="410"/>
    </row>
    <row r="1321" ht="12.75">
      <c r="F1321" s="410"/>
    </row>
    <row r="1322" ht="12.75">
      <c r="F1322" s="410"/>
    </row>
    <row r="1323" ht="12.75">
      <c r="F1323" s="410"/>
    </row>
    <row r="1324" ht="12.75">
      <c r="F1324" s="410"/>
    </row>
    <row r="1325" ht="12.75">
      <c r="F1325" s="410"/>
    </row>
    <row r="1326" ht="12.75">
      <c r="F1326" s="410"/>
    </row>
    <row r="1327" ht="12.75">
      <c r="F1327" s="410"/>
    </row>
    <row r="1328" ht="12.75">
      <c r="F1328" s="410"/>
    </row>
    <row r="1329" ht="12.75">
      <c r="F1329" s="410"/>
    </row>
    <row r="1330" ht="12.75">
      <c r="F1330" s="410"/>
    </row>
    <row r="1331" ht="12.75">
      <c r="F1331" s="410"/>
    </row>
    <row r="1332" ht="12.75">
      <c r="F1332" s="410"/>
    </row>
    <row r="1333" ht="12.75">
      <c r="F1333" s="410"/>
    </row>
    <row r="1334" ht="12.75">
      <c r="F1334" s="410"/>
    </row>
    <row r="1335" ht="12.75">
      <c r="F1335" s="410"/>
    </row>
    <row r="1336" ht="12.75">
      <c r="F1336" s="410"/>
    </row>
    <row r="1337" ht="12.75">
      <c r="F1337" s="410"/>
    </row>
    <row r="1338" ht="12.75">
      <c r="F1338" s="410"/>
    </row>
    <row r="1339" ht="12.75">
      <c r="F1339" s="410"/>
    </row>
    <row r="1340" ht="12.75">
      <c r="F1340" s="410"/>
    </row>
    <row r="1341" ht="12.75">
      <c r="F1341" s="410"/>
    </row>
    <row r="1342" ht="12.75">
      <c r="F1342" s="410"/>
    </row>
    <row r="1343" ht="12.75">
      <c r="F1343" s="410"/>
    </row>
    <row r="1344" ht="12.75">
      <c r="F1344" s="410"/>
    </row>
    <row r="1345" ht="12.75">
      <c r="F1345" s="410"/>
    </row>
    <row r="1346" ht="12.75">
      <c r="F1346" s="410"/>
    </row>
    <row r="1347" ht="12.75">
      <c r="F1347" s="410"/>
    </row>
    <row r="1348" ht="12.75">
      <c r="F1348" s="410"/>
    </row>
    <row r="1349" ht="12.75">
      <c r="F1349" s="410"/>
    </row>
    <row r="1350" ht="12.75">
      <c r="F1350" s="410"/>
    </row>
    <row r="1351" ht="12.75">
      <c r="F1351" s="410"/>
    </row>
    <row r="1352" ht="12.75">
      <c r="F1352" s="410"/>
    </row>
    <row r="1353" ht="12.75">
      <c r="F1353" s="410"/>
    </row>
    <row r="1354" ht="12.75">
      <c r="F1354" s="410"/>
    </row>
    <row r="1355" ht="12.75">
      <c r="F1355" s="410"/>
    </row>
    <row r="1356" ht="12.75">
      <c r="F1356" s="410"/>
    </row>
    <row r="1357" ht="12.75">
      <c r="F1357" s="410"/>
    </row>
    <row r="1358" ht="12.75">
      <c r="F1358" s="410"/>
    </row>
    <row r="1359" ht="12.75">
      <c r="F1359" s="410"/>
    </row>
    <row r="1360" ht="12.75">
      <c r="F1360" s="410"/>
    </row>
    <row r="1361" ht="12.75">
      <c r="F1361" s="410"/>
    </row>
    <row r="1362" ht="12.75">
      <c r="F1362" s="410"/>
    </row>
    <row r="1363" ht="12.75">
      <c r="F1363" s="410"/>
    </row>
    <row r="1364" ht="12.75">
      <c r="F1364" s="410"/>
    </row>
    <row r="1365" ht="12.75">
      <c r="F1365" s="410"/>
    </row>
    <row r="1366" ht="12.75">
      <c r="F1366" s="410"/>
    </row>
    <row r="1367" ht="12.75">
      <c r="F1367" s="410"/>
    </row>
    <row r="1368" ht="12.75">
      <c r="F1368" s="410"/>
    </row>
    <row r="1369" ht="12.75">
      <c r="F1369" s="410"/>
    </row>
    <row r="1370" ht="12.75">
      <c r="F1370" s="410"/>
    </row>
    <row r="1371" ht="12.75">
      <c r="F1371" s="410"/>
    </row>
    <row r="1372" ht="12.75">
      <c r="F1372" s="410"/>
    </row>
    <row r="1373" ht="12.75">
      <c r="F1373" s="410"/>
    </row>
    <row r="1374" ht="12.75">
      <c r="F1374" s="410"/>
    </row>
    <row r="1375" ht="12.75">
      <c r="F1375" s="410"/>
    </row>
    <row r="1376" ht="12.75">
      <c r="F1376" s="410"/>
    </row>
    <row r="1377" ht="12.75">
      <c r="F1377" s="410"/>
    </row>
    <row r="1378" ht="12.75">
      <c r="F1378" s="410"/>
    </row>
    <row r="1379" ht="12.75">
      <c r="F1379" s="410"/>
    </row>
    <row r="1380" ht="12.75">
      <c r="F1380" s="410"/>
    </row>
    <row r="1381" ht="12.75">
      <c r="F1381" s="410"/>
    </row>
    <row r="1382" ht="12.75">
      <c r="F1382" s="410"/>
    </row>
    <row r="1383" ht="12.75">
      <c r="F1383" s="410"/>
    </row>
    <row r="1384" ht="12.75">
      <c r="F1384" s="410"/>
    </row>
    <row r="1385" ht="12.75">
      <c r="F1385" s="410"/>
    </row>
    <row r="1386" ht="12.75">
      <c r="F1386" s="410"/>
    </row>
    <row r="1387" ht="12.75">
      <c r="F1387" s="410"/>
    </row>
    <row r="1388" ht="12.75">
      <c r="F1388" s="410"/>
    </row>
    <row r="1389" ht="12.75">
      <c r="F1389" s="410"/>
    </row>
    <row r="1390" ht="12.75">
      <c r="F1390" s="410"/>
    </row>
    <row r="1391" ht="12.75">
      <c r="F1391" s="410"/>
    </row>
    <row r="1392" ht="12.75">
      <c r="F1392" s="410"/>
    </row>
    <row r="1393" ht="12.75">
      <c r="F1393" s="410"/>
    </row>
    <row r="1394" ht="12.75">
      <c r="F1394" s="410"/>
    </row>
    <row r="1395" ht="12.75">
      <c r="F1395" s="410"/>
    </row>
    <row r="1396" ht="12.75">
      <c r="F1396" s="410"/>
    </row>
    <row r="1397" ht="12.75">
      <c r="F1397" s="410"/>
    </row>
    <row r="1398" ht="12.75">
      <c r="F1398" s="410"/>
    </row>
    <row r="1399" ht="12.75">
      <c r="F1399" s="410"/>
    </row>
    <row r="1400" ht="12.75">
      <c r="F1400" s="410"/>
    </row>
    <row r="1401" ht="12.75">
      <c r="F1401" s="410"/>
    </row>
    <row r="1402" ht="12.75">
      <c r="F1402" s="410"/>
    </row>
    <row r="1403" ht="12.75">
      <c r="F1403" s="410"/>
    </row>
    <row r="1404" ht="12.75">
      <c r="F1404" s="410"/>
    </row>
    <row r="1405" ht="12.75">
      <c r="F1405" s="410"/>
    </row>
    <row r="1406" ht="12.75">
      <c r="F1406" s="410"/>
    </row>
    <row r="1407" ht="12.75">
      <c r="F1407" s="410"/>
    </row>
    <row r="1408" ht="12.75">
      <c r="F1408" s="410"/>
    </row>
    <row r="1409" ht="12.75">
      <c r="F1409" s="410"/>
    </row>
    <row r="1410" ht="12.75">
      <c r="F1410" s="410"/>
    </row>
    <row r="1411" ht="12.75">
      <c r="F1411" s="410"/>
    </row>
    <row r="1412" ht="12.75">
      <c r="F1412" s="410"/>
    </row>
    <row r="1413" ht="12.75">
      <c r="F1413" s="410"/>
    </row>
    <row r="1414" ht="12.75">
      <c r="F1414" s="410"/>
    </row>
    <row r="1415" ht="12.75">
      <c r="F1415" s="410"/>
    </row>
    <row r="1416" ht="12.75">
      <c r="F1416" s="410"/>
    </row>
    <row r="1417" ht="12.75">
      <c r="F1417" s="410"/>
    </row>
    <row r="1418" ht="12.75">
      <c r="F1418" s="410"/>
    </row>
    <row r="1419" ht="12.75">
      <c r="F1419" s="410"/>
    </row>
    <row r="1420" ht="12.75">
      <c r="F1420" s="410"/>
    </row>
    <row r="1421" ht="12.75">
      <c r="F1421" s="410"/>
    </row>
    <row r="1422" ht="12.75">
      <c r="F1422" s="410"/>
    </row>
    <row r="1423" ht="12.75">
      <c r="F1423" s="410"/>
    </row>
    <row r="1424" ht="12.75">
      <c r="F1424" s="410"/>
    </row>
    <row r="1425" ht="12.75">
      <c r="F1425" s="410"/>
    </row>
    <row r="1426" ht="12.75">
      <c r="F1426" s="410"/>
    </row>
    <row r="1427" ht="12.75">
      <c r="F1427" s="410"/>
    </row>
    <row r="1428" ht="12.75">
      <c r="F1428" s="410"/>
    </row>
    <row r="1429" ht="12.75">
      <c r="F1429" s="410"/>
    </row>
    <row r="1430" ht="12.75">
      <c r="F1430" s="410"/>
    </row>
    <row r="1431" ht="12.75">
      <c r="F1431" s="410"/>
    </row>
    <row r="1432" ht="12.75">
      <c r="F1432" s="410"/>
    </row>
    <row r="1433" ht="12.75">
      <c r="F1433" s="410"/>
    </row>
    <row r="1434" ht="12.75">
      <c r="F1434" s="410"/>
    </row>
    <row r="1435" ht="12.75">
      <c r="F1435" s="410"/>
    </row>
    <row r="1436" ht="12.75">
      <c r="F1436" s="410"/>
    </row>
    <row r="1437" ht="12.75">
      <c r="F1437" s="410"/>
    </row>
    <row r="1438" ht="12.75">
      <c r="F1438" s="410"/>
    </row>
    <row r="1439" ht="12.75">
      <c r="F1439" s="410"/>
    </row>
    <row r="1440" ht="12.75">
      <c r="F1440" s="410"/>
    </row>
    <row r="1441" ht="12.75">
      <c r="F1441" s="410"/>
    </row>
    <row r="1442" ht="12.75">
      <c r="F1442" s="410"/>
    </row>
    <row r="1443" ht="12.75">
      <c r="F1443" s="410"/>
    </row>
    <row r="1444" ht="12.75">
      <c r="F1444" s="410"/>
    </row>
    <row r="1445" ht="12.75">
      <c r="F1445" s="410"/>
    </row>
    <row r="1446" ht="12.75">
      <c r="F1446" s="410"/>
    </row>
    <row r="1447" ht="12.75">
      <c r="F1447" s="410"/>
    </row>
    <row r="1448" ht="12.75">
      <c r="F1448" s="410"/>
    </row>
    <row r="1449" ht="12.75">
      <c r="F1449" s="410"/>
    </row>
    <row r="1450" ht="12.75">
      <c r="F1450" s="410"/>
    </row>
    <row r="1451" ht="12.75">
      <c r="F1451" s="410"/>
    </row>
    <row r="1452" ht="12.75">
      <c r="F1452" s="410"/>
    </row>
    <row r="1453" ht="12.75">
      <c r="F1453" s="410"/>
    </row>
    <row r="1454" ht="12.75">
      <c r="F1454" s="410"/>
    </row>
    <row r="1455" ht="12.75">
      <c r="F1455" s="410"/>
    </row>
    <row r="1456" ht="12.75">
      <c r="F1456" s="410"/>
    </row>
    <row r="1457" ht="12.75">
      <c r="F1457" s="410"/>
    </row>
    <row r="1458" ht="12.75">
      <c r="F1458" s="410"/>
    </row>
    <row r="1459" ht="12.75">
      <c r="F1459" s="410"/>
    </row>
    <row r="1460" ht="12.75">
      <c r="F1460" s="410"/>
    </row>
    <row r="1461" ht="12.75">
      <c r="F1461" s="410"/>
    </row>
    <row r="1462" ht="12.75">
      <c r="F1462" s="410"/>
    </row>
    <row r="1463" ht="12.75">
      <c r="F1463" s="410"/>
    </row>
    <row r="1464" ht="12.75">
      <c r="F1464" s="410"/>
    </row>
    <row r="1465" ht="12.75">
      <c r="F1465" s="410"/>
    </row>
    <row r="1466" ht="12.75">
      <c r="F1466" s="410"/>
    </row>
    <row r="1467" ht="12.75">
      <c r="F1467" s="410"/>
    </row>
    <row r="1468" ht="12.75">
      <c r="F1468" s="410"/>
    </row>
    <row r="1469" ht="12.75">
      <c r="F1469" s="410"/>
    </row>
    <row r="1470" ht="12.75">
      <c r="F1470" s="410"/>
    </row>
    <row r="1471" ht="12.75">
      <c r="F1471" s="410"/>
    </row>
    <row r="1472" ht="12.75">
      <c r="F1472" s="410"/>
    </row>
    <row r="1473" ht="12.75">
      <c r="F1473" s="410"/>
    </row>
    <row r="1474" ht="12.75">
      <c r="F1474" s="410"/>
    </row>
    <row r="1475" ht="12.75">
      <c r="F1475" s="410"/>
    </row>
    <row r="1476" ht="12.75">
      <c r="F1476" s="410"/>
    </row>
    <row r="1477" ht="12.75">
      <c r="F1477" s="410"/>
    </row>
    <row r="1478" ht="12.75">
      <c r="F1478" s="410"/>
    </row>
    <row r="1479" ht="12.75">
      <c r="F1479" s="410"/>
    </row>
    <row r="1480" ht="12.75">
      <c r="F1480" s="410"/>
    </row>
    <row r="1481" ht="12.75">
      <c r="F1481" s="410"/>
    </row>
    <row r="1482" ht="12.75">
      <c r="F1482" s="410"/>
    </row>
    <row r="1483" ht="12.75">
      <c r="F1483" s="410"/>
    </row>
    <row r="1484" ht="12.75">
      <c r="F1484" s="410"/>
    </row>
    <row r="1485" ht="12.75">
      <c r="F1485" s="410"/>
    </row>
    <row r="1486" ht="12.75">
      <c r="F1486" s="410"/>
    </row>
    <row r="1487" ht="12.75">
      <c r="F1487" s="410"/>
    </row>
    <row r="1488" ht="12.75">
      <c r="F1488" s="410"/>
    </row>
    <row r="1489" ht="12.75">
      <c r="F1489" s="410"/>
    </row>
    <row r="1490" ht="12.75">
      <c r="F1490" s="410"/>
    </row>
    <row r="1491" ht="12.75">
      <c r="F1491" s="410"/>
    </row>
    <row r="1492" ht="12.75">
      <c r="F1492" s="410"/>
    </row>
    <row r="1493" ht="12.75">
      <c r="F1493" s="410"/>
    </row>
    <row r="1494" ht="12.75">
      <c r="F1494" s="410"/>
    </row>
    <row r="1495" ht="12.75">
      <c r="F1495" s="410"/>
    </row>
    <row r="1496" ht="12.75">
      <c r="F1496" s="410"/>
    </row>
    <row r="1497" ht="12.75">
      <c r="F1497" s="410"/>
    </row>
    <row r="1498" ht="12.75">
      <c r="F1498" s="410"/>
    </row>
    <row r="1499" ht="12.75">
      <c r="F1499" s="410"/>
    </row>
    <row r="1500" ht="12.75">
      <c r="F1500" s="410"/>
    </row>
    <row r="1501" ht="12.75">
      <c r="F1501" s="410"/>
    </row>
    <row r="1502" ht="12.75">
      <c r="F1502" s="410"/>
    </row>
    <row r="1503" ht="12.75">
      <c r="F1503" s="410"/>
    </row>
    <row r="1504" ht="12.75">
      <c r="F1504" s="410"/>
    </row>
    <row r="1505" ht="12.75">
      <c r="F1505" s="410"/>
    </row>
    <row r="1506" ht="12.75">
      <c r="F1506" s="410"/>
    </row>
    <row r="1507" ht="12.75">
      <c r="F1507" s="410"/>
    </row>
    <row r="1508" ht="12.75">
      <c r="F1508" s="410"/>
    </row>
    <row r="1509" ht="12.75">
      <c r="F1509" s="410"/>
    </row>
    <row r="1510" ht="12.75">
      <c r="F1510" s="410"/>
    </row>
    <row r="1511" ht="12.75">
      <c r="F1511" s="410"/>
    </row>
    <row r="1512" ht="12.75">
      <c r="F1512" s="410"/>
    </row>
    <row r="1513" ht="12.75">
      <c r="F1513" s="410"/>
    </row>
    <row r="1514" ht="12.75">
      <c r="F1514" s="410"/>
    </row>
    <row r="1515" ht="12.75">
      <c r="F1515" s="410"/>
    </row>
    <row r="1516" ht="12.75">
      <c r="F1516" s="410"/>
    </row>
    <row r="1517" ht="12.75">
      <c r="F1517" s="410"/>
    </row>
    <row r="1518" ht="12.75">
      <c r="F1518" s="410"/>
    </row>
    <row r="1519" ht="12.75">
      <c r="F1519" s="410"/>
    </row>
    <row r="1520" ht="12.75">
      <c r="F1520" s="410"/>
    </row>
    <row r="1521" ht="12.75">
      <c r="F1521" s="410"/>
    </row>
    <row r="1522" ht="12.75">
      <c r="F1522" s="410"/>
    </row>
    <row r="1523" ht="12.75">
      <c r="F1523" s="410"/>
    </row>
    <row r="1524" ht="12.75">
      <c r="F1524" s="410"/>
    </row>
    <row r="1525" ht="12.75">
      <c r="F1525" s="410"/>
    </row>
    <row r="1526" ht="12.75">
      <c r="F1526" s="410"/>
    </row>
    <row r="1527" ht="12.75">
      <c r="F1527" s="410"/>
    </row>
    <row r="1528" ht="12.75">
      <c r="F1528" s="410"/>
    </row>
    <row r="1529" ht="12.75">
      <c r="F1529" s="410"/>
    </row>
    <row r="1530" ht="12.75">
      <c r="F1530" s="410"/>
    </row>
    <row r="1531" ht="12.75">
      <c r="F1531" s="410"/>
    </row>
    <row r="1532" ht="12.75">
      <c r="F1532" s="410"/>
    </row>
    <row r="1533" ht="12.75">
      <c r="F1533" s="410"/>
    </row>
    <row r="1534" ht="12.75">
      <c r="F1534" s="410"/>
    </row>
    <row r="1535" ht="12.75">
      <c r="F1535" s="410"/>
    </row>
    <row r="1536" ht="12.75">
      <c r="F1536" s="410"/>
    </row>
    <row r="1537" ht="12.75">
      <c r="F1537" s="410"/>
    </row>
    <row r="1538" ht="12.75">
      <c r="F1538" s="410"/>
    </row>
    <row r="1539" ht="12.75">
      <c r="F1539" s="410"/>
    </row>
    <row r="1540" ht="12.75">
      <c r="F1540" s="410"/>
    </row>
    <row r="1541" ht="12.75">
      <c r="F1541" s="410"/>
    </row>
    <row r="1542" ht="12.75">
      <c r="F1542" s="410"/>
    </row>
    <row r="1543" ht="12.75">
      <c r="F1543" s="410"/>
    </row>
    <row r="1544" ht="12.75">
      <c r="F1544" s="410"/>
    </row>
    <row r="1545" ht="12.75">
      <c r="F1545" s="410"/>
    </row>
    <row r="1546" ht="12.75">
      <c r="F1546" s="410"/>
    </row>
    <row r="1547" ht="12.75">
      <c r="F1547" s="410"/>
    </row>
    <row r="1548" ht="12.75">
      <c r="F1548" s="410"/>
    </row>
    <row r="1549" ht="12.75">
      <c r="F1549" s="410"/>
    </row>
    <row r="1550" ht="12.75">
      <c r="F1550" s="410"/>
    </row>
    <row r="1551" ht="12.75">
      <c r="F1551" s="410"/>
    </row>
    <row r="1552" ht="12.75">
      <c r="F1552" s="410"/>
    </row>
    <row r="1553" ht="12.75">
      <c r="F1553" s="410"/>
    </row>
    <row r="1554" ht="12.75">
      <c r="F1554" s="410"/>
    </row>
    <row r="1555" ht="12.75">
      <c r="F1555" s="410"/>
    </row>
    <row r="1556" ht="12.75">
      <c r="F1556" s="410"/>
    </row>
    <row r="1557" ht="12.75">
      <c r="F1557" s="410"/>
    </row>
    <row r="1558" ht="12.75">
      <c r="F1558" s="410"/>
    </row>
    <row r="1559" ht="12.75">
      <c r="F1559" s="410"/>
    </row>
    <row r="1560" ht="12.75">
      <c r="F1560" s="410"/>
    </row>
    <row r="1561" ht="12.75">
      <c r="F1561" s="410"/>
    </row>
    <row r="1562" ht="12.75">
      <c r="F1562" s="410"/>
    </row>
    <row r="1563" ht="12.75">
      <c r="F1563" s="410"/>
    </row>
    <row r="1564" ht="12.75">
      <c r="F1564" s="410"/>
    </row>
    <row r="1565" ht="12.75">
      <c r="F1565" s="410"/>
    </row>
    <row r="1566" ht="12.75">
      <c r="F1566" s="410"/>
    </row>
    <row r="1567" ht="12.75">
      <c r="F1567" s="410"/>
    </row>
    <row r="1568" ht="12.75">
      <c r="F1568" s="410"/>
    </row>
    <row r="1569" ht="12.75">
      <c r="F1569" s="410"/>
    </row>
    <row r="1570" ht="12.75">
      <c r="F1570" s="410"/>
    </row>
    <row r="1571" ht="12.75">
      <c r="F1571" s="410"/>
    </row>
    <row r="1572" ht="12.75">
      <c r="F1572" s="410"/>
    </row>
    <row r="1573" ht="12.75">
      <c r="F1573" s="410"/>
    </row>
    <row r="1574" ht="12.75">
      <c r="F1574" s="410"/>
    </row>
    <row r="1575" ht="12.75">
      <c r="F1575" s="410"/>
    </row>
    <row r="1576" ht="12.75">
      <c r="F1576" s="410"/>
    </row>
    <row r="1577" ht="12.75">
      <c r="F1577" s="410"/>
    </row>
    <row r="1578" ht="12.75">
      <c r="F1578" s="410"/>
    </row>
    <row r="1579" ht="12.75">
      <c r="F1579" s="410"/>
    </row>
    <row r="1580" ht="12.75">
      <c r="F1580" s="410"/>
    </row>
    <row r="1581" ht="12.75">
      <c r="F1581" s="410"/>
    </row>
    <row r="1582" ht="12.75">
      <c r="F1582" s="410"/>
    </row>
    <row r="1583" ht="12.75">
      <c r="F1583" s="410"/>
    </row>
    <row r="1584" ht="12.75">
      <c r="F1584" s="410"/>
    </row>
    <row r="1585" ht="12.75">
      <c r="F1585" s="410"/>
    </row>
    <row r="1586" ht="12.75">
      <c r="F1586" s="410"/>
    </row>
    <row r="1587" ht="12.75">
      <c r="F1587" s="410"/>
    </row>
    <row r="1588" ht="12.75">
      <c r="F1588" s="410"/>
    </row>
    <row r="1589" ht="12.75">
      <c r="F1589" s="410"/>
    </row>
    <row r="1590" ht="12.75">
      <c r="F1590" s="410"/>
    </row>
    <row r="1591" ht="12.75">
      <c r="F1591" s="410"/>
    </row>
    <row r="1592" ht="12.75">
      <c r="F1592" s="410"/>
    </row>
    <row r="1593" ht="12.75">
      <c r="F1593" s="410"/>
    </row>
    <row r="1594" ht="12.75">
      <c r="F1594" s="410"/>
    </row>
    <row r="1595" ht="12.75">
      <c r="F1595" s="410"/>
    </row>
    <row r="1596" ht="12.75">
      <c r="F1596" s="410"/>
    </row>
    <row r="1597" ht="12.75">
      <c r="F1597" s="410"/>
    </row>
    <row r="1598" ht="12.75">
      <c r="F1598" s="410"/>
    </row>
    <row r="1599" ht="12.75">
      <c r="F1599" s="410"/>
    </row>
    <row r="1600" ht="12.75">
      <c r="F1600" s="410"/>
    </row>
    <row r="1601" ht="12.75">
      <c r="F1601" s="410"/>
    </row>
    <row r="1602" ht="12.75">
      <c r="F1602" s="410"/>
    </row>
    <row r="1603" ht="12.75">
      <c r="F1603" s="410"/>
    </row>
    <row r="1604" ht="12.75">
      <c r="F1604" s="410"/>
    </row>
    <row r="1605" ht="12.75">
      <c r="F1605" s="410"/>
    </row>
    <row r="1606" ht="12.75">
      <c r="F1606" s="410"/>
    </row>
    <row r="1607" ht="12.75">
      <c r="F1607" s="410"/>
    </row>
    <row r="1608" ht="12.75">
      <c r="F1608" s="410"/>
    </row>
    <row r="1609" ht="12.75">
      <c r="F1609" s="410"/>
    </row>
    <row r="1610" ht="12.75">
      <c r="F1610" s="410"/>
    </row>
    <row r="1611" ht="12.75">
      <c r="F1611" s="410"/>
    </row>
    <row r="1612" ht="12.75">
      <c r="F1612" s="410"/>
    </row>
    <row r="1613" ht="12.75">
      <c r="F1613" s="410"/>
    </row>
    <row r="1614" ht="12.75">
      <c r="F1614" s="410"/>
    </row>
    <row r="1615" ht="12.75">
      <c r="F1615" s="410"/>
    </row>
    <row r="1616" ht="12.75">
      <c r="F1616" s="410"/>
    </row>
    <row r="1617" ht="12.75">
      <c r="F1617" s="410"/>
    </row>
    <row r="1618" ht="12.75">
      <c r="F1618" s="410"/>
    </row>
    <row r="1619" ht="12.75">
      <c r="F1619" s="410"/>
    </row>
    <row r="1620" ht="12.75">
      <c r="F1620" s="410"/>
    </row>
    <row r="1621" ht="12.75">
      <c r="F1621" s="410"/>
    </row>
    <row r="1622" ht="12.75">
      <c r="F1622" s="410"/>
    </row>
    <row r="1623" ht="12.75">
      <c r="F1623" s="410"/>
    </row>
    <row r="1624" ht="12.75">
      <c r="F1624" s="410"/>
    </row>
    <row r="1625" ht="12.75">
      <c r="F1625" s="410"/>
    </row>
    <row r="1626" ht="12.75">
      <c r="F1626" s="410"/>
    </row>
    <row r="1627" ht="12.75">
      <c r="F1627" s="410"/>
    </row>
    <row r="1628" ht="12.75">
      <c r="F1628" s="410"/>
    </row>
    <row r="1629" ht="12.75">
      <c r="F1629" s="410"/>
    </row>
    <row r="1630" ht="12.75">
      <c r="F1630" s="410"/>
    </row>
    <row r="1631" ht="12.75">
      <c r="F1631" s="410"/>
    </row>
    <row r="1632" ht="12.75">
      <c r="F1632" s="410"/>
    </row>
    <row r="1633" ht="12.75">
      <c r="F1633" s="410"/>
    </row>
    <row r="1634" ht="12.75">
      <c r="F1634" s="410"/>
    </row>
    <row r="1635" ht="12.75">
      <c r="F1635" s="410"/>
    </row>
    <row r="1636" ht="12.75">
      <c r="F1636" s="410"/>
    </row>
    <row r="1637" ht="12.75">
      <c r="F1637" s="410"/>
    </row>
    <row r="1638" ht="12.75">
      <c r="F1638" s="410"/>
    </row>
    <row r="1639" ht="12.75">
      <c r="F1639" s="410"/>
    </row>
    <row r="1640" ht="12.75">
      <c r="F1640" s="410"/>
    </row>
    <row r="1641" ht="12.75">
      <c r="F1641" s="410"/>
    </row>
    <row r="1642" ht="12.75">
      <c r="F1642" s="410"/>
    </row>
    <row r="1643" ht="12.75">
      <c r="F1643" s="410"/>
    </row>
    <row r="1644" ht="12.75">
      <c r="F1644" s="410"/>
    </row>
    <row r="1645" ht="12.75">
      <c r="F1645" s="410"/>
    </row>
    <row r="1646" ht="12.75">
      <c r="F1646" s="410"/>
    </row>
    <row r="1647" ht="12.75">
      <c r="F1647" s="410"/>
    </row>
    <row r="1648" ht="12.75">
      <c r="F1648" s="410"/>
    </row>
    <row r="1649" ht="12.75">
      <c r="F1649" s="410"/>
    </row>
    <row r="1650" ht="12.75">
      <c r="F1650" s="410"/>
    </row>
    <row r="1651" ht="12.75">
      <c r="F1651" s="410"/>
    </row>
    <row r="1652" ht="12.75">
      <c r="F1652" s="410"/>
    </row>
    <row r="1653" ht="12.75">
      <c r="F1653" s="410"/>
    </row>
    <row r="1654" ht="12.75">
      <c r="F1654" s="410"/>
    </row>
    <row r="1655" ht="12.75">
      <c r="F1655" s="410"/>
    </row>
    <row r="1656" ht="12.75">
      <c r="F1656" s="410"/>
    </row>
    <row r="1657" ht="12.75">
      <c r="F1657" s="410"/>
    </row>
    <row r="1658" ht="12.75">
      <c r="F1658" s="410"/>
    </row>
    <row r="1659" ht="12.75">
      <c r="F1659" s="410"/>
    </row>
    <row r="1660" ht="12.75">
      <c r="F1660" s="410"/>
    </row>
    <row r="1661" ht="12.75">
      <c r="F1661" s="410"/>
    </row>
    <row r="1662" ht="12.75">
      <c r="F1662" s="410"/>
    </row>
    <row r="1663" ht="12.75">
      <c r="F1663" s="410"/>
    </row>
    <row r="1664" ht="12.75">
      <c r="F1664" s="410"/>
    </row>
    <row r="1665" ht="12.75">
      <c r="F1665" s="410"/>
    </row>
    <row r="1666" ht="12.75">
      <c r="F1666" s="410"/>
    </row>
    <row r="1667" ht="12.75">
      <c r="F1667" s="410"/>
    </row>
    <row r="1668" ht="12.75">
      <c r="F1668" s="410"/>
    </row>
    <row r="1669" ht="12.75">
      <c r="F1669" s="410"/>
    </row>
    <row r="1670" ht="12.75">
      <c r="F1670" s="410"/>
    </row>
    <row r="1671" ht="12.75">
      <c r="F1671" s="410"/>
    </row>
    <row r="1672" ht="12.75">
      <c r="F1672" s="410"/>
    </row>
    <row r="1673" ht="12.75">
      <c r="F1673" s="410"/>
    </row>
    <row r="1674" ht="12.75">
      <c r="F1674" s="410"/>
    </row>
    <row r="1675" ht="12.75">
      <c r="F1675" s="410"/>
    </row>
    <row r="1676" ht="12.75">
      <c r="F1676" s="410"/>
    </row>
    <row r="1677" ht="12.75">
      <c r="F1677" s="410"/>
    </row>
    <row r="1678" ht="12.75">
      <c r="F1678" s="410"/>
    </row>
    <row r="1679" ht="12.75">
      <c r="F1679" s="410"/>
    </row>
    <row r="1680" ht="12.75">
      <c r="F1680" s="410"/>
    </row>
    <row r="1681" ht="12.75">
      <c r="F1681" s="410"/>
    </row>
    <row r="1682" ht="12.75">
      <c r="F1682" s="410"/>
    </row>
    <row r="1683" ht="12.75">
      <c r="F1683" s="410"/>
    </row>
    <row r="1684" ht="12.75">
      <c r="F1684" s="410"/>
    </row>
    <row r="1685" ht="12.75">
      <c r="F1685" s="410"/>
    </row>
    <row r="1686" ht="12.75">
      <c r="F1686" s="410"/>
    </row>
    <row r="1687" ht="12.75">
      <c r="F1687" s="410"/>
    </row>
    <row r="1688" ht="12.75">
      <c r="F1688" s="410"/>
    </row>
    <row r="1689" ht="12.75">
      <c r="F1689" s="410"/>
    </row>
    <row r="1690" ht="12.75">
      <c r="F1690" s="410"/>
    </row>
    <row r="1691" ht="12.75">
      <c r="F1691" s="410"/>
    </row>
    <row r="1692" ht="12.75">
      <c r="F1692" s="410"/>
    </row>
    <row r="1693" ht="12.75">
      <c r="F1693" s="410"/>
    </row>
    <row r="1694" ht="12.75">
      <c r="F1694" s="410"/>
    </row>
    <row r="1695" ht="12.75">
      <c r="F1695" s="410"/>
    </row>
    <row r="1696" ht="12.75">
      <c r="F1696" s="410"/>
    </row>
    <row r="1697" ht="12.75">
      <c r="F1697" s="410"/>
    </row>
    <row r="1698" ht="12.75">
      <c r="F1698" s="410"/>
    </row>
    <row r="1699" ht="12.75">
      <c r="F1699" s="410"/>
    </row>
    <row r="1700" ht="12.75">
      <c r="F1700" s="410"/>
    </row>
    <row r="1701" ht="12.75">
      <c r="F1701" s="410"/>
    </row>
    <row r="1702" ht="12.75">
      <c r="F1702" s="410"/>
    </row>
    <row r="1703" ht="12.75">
      <c r="F1703" s="410"/>
    </row>
    <row r="1704" ht="12.75">
      <c r="F1704" s="410"/>
    </row>
    <row r="1705" ht="12.75">
      <c r="F1705" s="410"/>
    </row>
    <row r="1706" ht="12.75">
      <c r="F1706" s="410"/>
    </row>
    <row r="1707" ht="12.75">
      <c r="F1707" s="410"/>
    </row>
    <row r="1708" ht="12.75">
      <c r="F1708" s="410"/>
    </row>
    <row r="1709" ht="12.75">
      <c r="F1709" s="410"/>
    </row>
    <row r="1710" ht="12.75">
      <c r="F1710" s="410"/>
    </row>
    <row r="1711" ht="12.75">
      <c r="F1711" s="410"/>
    </row>
    <row r="1712" ht="12.75">
      <c r="F1712" s="410"/>
    </row>
    <row r="1713" ht="12.75">
      <c r="F1713" s="410"/>
    </row>
    <row r="1714" ht="12.75">
      <c r="F1714" s="410"/>
    </row>
    <row r="1715" ht="12.75">
      <c r="F1715" s="410"/>
    </row>
    <row r="1716" ht="12.75">
      <c r="F1716" s="410"/>
    </row>
    <row r="1717" ht="12.75">
      <c r="F1717" s="410"/>
    </row>
    <row r="1718" ht="12.75">
      <c r="F1718" s="410"/>
    </row>
    <row r="1719" ht="12.75">
      <c r="F1719" s="410"/>
    </row>
    <row r="1720" ht="12.75">
      <c r="F1720" s="410"/>
    </row>
    <row r="1721" ht="12.75">
      <c r="F1721" s="410"/>
    </row>
    <row r="1722" ht="12.75">
      <c r="F1722" s="410"/>
    </row>
    <row r="1723" ht="12.75">
      <c r="F1723" s="410"/>
    </row>
    <row r="1724" ht="12.75">
      <c r="F1724" s="410"/>
    </row>
    <row r="1725" ht="12.75">
      <c r="F1725" s="410"/>
    </row>
    <row r="1726" ht="12.75">
      <c r="F1726" s="410"/>
    </row>
    <row r="1727" ht="12.75">
      <c r="F1727" s="410"/>
    </row>
    <row r="1728" ht="12.75">
      <c r="F1728" s="410"/>
    </row>
    <row r="1729" ht="12.75">
      <c r="F1729" s="410"/>
    </row>
    <row r="1730" ht="12.75">
      <c r="F1730" s="410"/>
    </row>
    <row r="1731" ht="12.75">
      <c r="F1731" s="410"/>
    </row>
    <row r="1732" ht="12.75">
      <c r="F1732" s="410"/>
    </row>
    <row r="1733" ht="12.75">
      <c r="F1733" s="410"/>
    </row>
    <row r="1734" ht="12.75">
      <c r="F1734" s="410"/>
    </row>
    <row r="1735" ht="12.75">
      <c r="F1735" s="410"/>
    </row>
    <row r="1736" ht="12.75">
      <c r="F1736" s="410"/>
    </row>
    <row r="1737" ht="12.75">
      <c r="F1737" s="410"/>
    </row>
    <row r="1738" ht="12.75">
      <c r="F1738" s="410"/>
    </row>
    <row r="1739" ht="12.75">
      <c r="F1739" s="410"/>
    </row>
    <row r="1740" ht="12.75">
      <c r="F1740" s="410"/>
    </row>
    <row r="1741" ht="12.75">
      <c r="F1741" s="410"/>
    </row>
    <row r="1742" ht="12.75">
      <c r="F1742" s="410"/>
    </row>
    <row r="1743" ht="12.75">
      <c r="F1743" s="410"/>
    </row>
    <row r="1744" ht="12.75">
      <c r="F1744" s="410"/>
    </row>
    <row r="1745" ht="12.75">
      <c r="F1745" s="410"/>
    </row>
    <row r="1746" ht="12.75">
      <c r="F1746" s="410"/>
    </row>
    <row r="1747" ht="12.75">
      <c r="F1747" s="410"/>
    </row>
    <row r="1748" ht="12.75">
      <c r="F1748" s="410"/>
    </row>
    <row r="1749" ht="12.75">
      <c r="F1749" s="410"/>
    </row>
    <row r="1750" ht="12.75">
      <c r="F1750" s="410"/>
    </row>
    <row r="1751" ht="12.75">
      <c r="F1751" s="410"/>
    </row>
    <row r="1752" ht="12.75">
      <c r="F1752" s="410"/>
    </row>
    <row r="1753" ht="12.75">
      <c r="F1753" s="410"/>
    </row>
    <row r="1754" ht="12.75">
      <c r="F1754" s="410"/>
    </row>
    <row r="1755" ht="12.75">
      <c r="F1755" s="410"/>
    </row>
    <row r="1756" ht="12.75">
      <c r="F1756" s="410"/>
    </row>
    <row r="1757" ht="12.75">
      <c r="F1757" s="410"/>
    </row>
    <row r="1758" ht="12.75">
      <c r="F1758" s="410"/>
    </row>
    <row r="1759" ht="12.75">
      <c r="F1759" s="410"/>
    </row>
    <row r="1760" ht="12.75">
      <c r="F1760" s="410"/>
    </row>
    <row r="1761" ht="12.75">
      <c r="F1761" s="410"/>
    </row>
    <row r="1762" ht="12.75">
      <c r="F1762" s="410"/>
    </row>
    <row r="1763" ht="12.75">
      <c r="F1763" s="410"/>
    </row>
    <row r="1764" ht="12.75">
      <c r="F1764" s="410"/>
    </row>
    <row r="1765" ht="12.75">
      <c r="F1765" s="410"/>
    </row>
    <row r="1766" ht="12.75">
      <c r="F1766" s="410"/>
    </row>
    <row r="1767" ht="12.75">
      <c r="F1767" s="410"/>
    </row>
    <row r="1768" ht="12.75">
      <c r="F1768" s="410"/>
    </row>
    <row r="1769" ht="12.75">
      <c r="F1769" s="410"/>
    </row>
    <row r="1770" ht="12.75">
      <c r="F1770" s="410"/>
    </row>
    <row r="1771" ht="12.75">
      <c r="F1771" s="410"/>
    </row>
    <row r="1772" ht="12.75">
      <c r="F1772" s="410"/>
    </row>
    <row r="1773" ht="12.75">
      <c r="F1773" s="410"/>
    </row>
    <row r="1774" ht="12.75">
      <c r="F1774" s="410"/>
    </row>
    <row r="1775" ht="12.75">
      <c r="F1775" s="410"/>
    </row>
    <row r="1776" ht="12.75">
      <c r="F1776" s="410"/>
    </row>
    <row r="1777" ht="12.75">
      <c r="F1777" s="410"/>
    </row>
    <row r="1778" ht="12.75">
      <c r="F1778" s="410"/>
    </row>
    <row r="1779" ht="12.75">
      <c r="F1779" s="410"/>
    </row>
    <row r="1780" ht="12.75">
      <c r="F1780" s="410"/>
    </row>
    <row r="1781" ht="12.75">
      <c r="F1781" s="410"/>
    </row>
    <row r="1782" ht="12.75">
      <c r="F1782" s="410"/>
    </row>
    <row r="1783" ht="12.75">
      <c r="F1783" s="410"/>
    </row>
    <row r="1784" ht="12.75">
      <c r="F1784" s="410"/>
    </row>
    <row r="1785" ht="12.75">
      <c r="F1785" s="410"/>
    </row>
    <row r="1786" ht="12.75">
      <c r="F1786" s="410"/>
    </row>
    <row r="1787" ht="12.75">
      <c r="F1787" s="410"/>
    </row>
    <row r="1788" ht="12.75">
      <c r="F1788" s="410"/>
    </row>
    <row r="1789" ht="12.75">
      <c r="F1789" s="410"/>
    </row>
    <row r="1790" ht="12.75">
      <c r="F1790" s="410"/>
    </row>
    <row r="1791" ht="12.75">
      <c r="F1791" s="410"/>
    </row>
    <row r="1792" ht="12.75">
      <c r="F1792" s="410"/>
    </row>
    <row r="1793" ht="12.75">
      <c r="F1793" s="410"/>
    </row>
    <row r="1794" ht="12.75">
      <c r="F1794" s="410"/>
    </row>
    <row r="1795" ht="12.75">
      <c r="F1795" s="410"/>
    </row>
    <row r="1796" ht="12.75">
      <c r="F1796" s="410"/>
    </row>
    <row r="1797" ht="12.75">
      <c r="F1797" s="410"/>
    </row>
    <row r="1798" ht="12.75">
      <c r="F1798" s="410"/>
    </row>
    <row r="1799" ht="12.75">
      <c r="F1799" s="410"/>
    </row>
    <row r="1800" ht="12.75">
      <c r="F1800" s="410"/>
    </row>
    <row r="1801" ht="12.75">
      <c r="F1801" s="410"/>
    </row>
    <row r="1802" ht="12.75">
      <c r="F1802" s="410"/>
    </row>
    <row r="1803" ht="12.75">
      <c r="F1803" s="410"/>
    </row>
    <row r="1804" ht="12.75">
      <c r="F1804" s="410"/>
    </row>
    <row r="1805" ht="12.75">
      <c r="F1805" s="410"/>
    </row>
    <row r="1806" ht="12.75">
      <c r="F1806" s="410"/>
    </row>
    <row r="1807" ht="12.75">
      <c r="F1807" s="410"/>
    </row>
    <row r="1808" ht="12.75">
      <c r="F1808" s="410"/>
    </row>
    <row r="1809" ht="12.75">
      <c r="F1809" s="410"/>
    </row>
    <row r="1810" ht="12.75">
      <c r="F1810" s="410"/>
    </row>
    <row r="1811" ht="12.75">
      <c r="F1811" s="410"/>
    </row>
    <row r="1812" ht="12.75">
      <c r="F1812" s="410"/>
    </row>
    <row r="1813" ht="12.75">
      <c r="F1813" s="410"/>
    </row>
    <row r="1814" ht="12.75">
      <c r="F1814" s="410"/>
    </row>
    <row r="1815" ht="12.75">
      <c r="F1815" s="410"/>
    </row>
    <row r="1816" ht="12.75">
      <c r="F1816" s="410"/>
    </row>
    <row r="1817" ht="12.75">
      <c r="F1817" s="410"/>
    </row>
    <row r="1818" ht="12.75">
      <c r="F1818" s="410"/>
    </row>
    <row r="1819" ht="12.75">
      <c r="F1819" s="410"/>
    </row>
    <row r="1820" ht="12.75">
      <c r="F1820" s="410"/>
    </row>
    <row r="1821" ht="12.75">
      <c r="F1821" s="410"/>
    </row>
    <row r="1822" ht="12.75">
      <c r="F1822" s="410"/>
    </row>
    <row r="1823" ht="12.75">
      <c r="F1823" s="410"/>
    </row>
    <row r="1824" ht="12.75">
      <c r="F1824" s="410"/>
    </row>
    <row r="1825" ht="12.75">
      <c r="F1825" s="410"/>
    </row>
    <row r="1826" ht="12.75">
      <c r="F1826" s="410"/>
    </row>
    <row r="1827" ht="12.75">
      <c r="F1827" s="410"/>
    </row>
    <row r="1828" ht="12.75">
      <c r="F1828" s="410"/>
    </row>
    <row r="1829" ht="12.75">
      <c r="F1829" s="410"/>
    </row>
    <row r="1830" ht="12.75">
      <c r="F1830" s="410"/>
    </row>
    <row r="1831" ht="12.75">
      <c r="F1831" s="410"/>
    </row>
    <row r="1832" ht="12.75">
      <c r="F1832" s="410"/>
    </row>
    <row r="1833" ht="12.75">
      <c r="F1833" s="410"/>
    </row>
    <row r="1834" ht="12.75">
      <c r="F1834" s="410"/>
    </row>
    <row r="1835" ht="12.75">
      <c r="F1835" s="410"/>
    </row>
    <row r="1836" ht="12.75">
      <c r="F1836" s="410"/>
    </row>
    <row r="1837" ht="12.75">
      <c r="F1837" s="410"/>
    </row>
    <row r="1838" ht="12.75">
      <c r="F1838" s="410"/>
    </row>
    <row r="1839" ht="12.75">
      <c r="F1839" s="410"/>
    </row>
    <row r="1840" ht="12.75">
      <c r="F1840" s="410"/>
    </row>
    <row r="1841" ht="12.75">
      <c r="F1841" s="410"/>
    </row>
    <row r="1842" ht="12.75">
      <c r="F1842" s="410"/>
    </row>
    <row r="1843" ht="12.75">
      <c r="F1843" s="410"/>
    </row>
    <row r="1844" ht="12.75">
      <c r="F1844" s="410"/>
    </row>
    <row r="1845" ht="12.75">
      <c r="F1845" s="410"/>
    </row>
    <row r="1846" ht="12.75">
      <c r="F1846" s="410"/>
    </row>
    <row r="1847" ht="12.75">
      <c r="F1847" s="410"/>
    </row>
    <row r="1848" ht="12.75">
      <c r="F1848" s="410"/>
    </row>
    <row r="1849" ht="12.75">
      <c r="F1849" s="410"/>
    </row>
    <row r="1850" ht="12.75">
      <c r="F1850" s="410"/>
    </row>
    <row r="1851" ht="12.75">
      <c r="F1851" s="410"/>
    </row>
    <row r="1852" ht="12.75">
      <c r="F1852" s="410"/>
    </row>
    <row r="1853" ht="12.75">
      <c r="F1853" s="410"/>
    </row>
    <row r="1854" ht="12.75">
      <c r="F1854" s="410"/>
    </row>
    <row r="1855" ht="12.75">
      <c r="F1855" s="410"/>
    </row>
    <row r="1856" ht="12.75">
      <c r="F1856" s="410"/>
    </row>
    <row r="1857" ht="12.75">
      <c r="F1857" s="410"/>
    </row>
    <row r="1858" ht="12.75">
      <c r="F1858" s="410"/>
    </row>
    <row r="1859" ht="12.75">
      <c r="F1859" s="410"/>
    </row>
    <row r="1860" ht="12.75">
      <c r="F1860" s="410"/>
    </row>
    <row r="1861" ht="12.75">
      <c r="F1861" s="410"/>
    </row>
    <row r="1862" ht="12.75">
      <c r="F1862" s="410"/>
    </row>
    <row r="1863" ht="12.75">
      <c r="F1863" s="410"/>
    </row>
    <row r="1864" ht="12.75">
      <c r="F1864" s="410"/>
    </row>
    <row r="1865" ht="12.75">
      <c r="F1865" s="410"/>
    </row>
    <row r="1866" ht="12.75">
      <c r="F1866" s="410"/>
    </row>
    <row r="1867" ht="12.75">
      <c r="F1867" s="410"/>
    </row>
    <row r="1868" ht="12.75">
      <c r="F1868" s="410"/>
    </row>
    <row r="1869" ht="12.75">
      <c r="F1869" s="410"/>
    </row>
    <row r="1870" ht="12.75">
      <c r="F1870" s="410"/>
    </row>
    <row r="1871" ht="12.75">
      <c r="F1871" s="410"/>
    </row>
    <row r="1872" ht="12.75">
      <c r="F1872" s="410"/>
    </row>
    <row r="1873" ht="12.75">
      <c r="F1873" s="410"/>
    </row>
    <row r="1874" ht="12.75">
      <c r="F1874" s="410"/>
    </row>
    <row r="1875" ht="12.75">
      <c r="F1875" s="410"/>
    </row>
    <row r="1876" ht="12.75">
      <c r="F1876" s="410"/>
    </row>
    <row r="1877" ht="12.75">
      <c r="F1877" s="410"/>
    </row>
    <row r="1878" ht="12.75">
      <c r="F1878" s="410"/>
    </row>
    <row r="1879" ht="12.75">
      <c r="F1879" s="410"/>
    </row>
    <row r="1880" ht="12.75">
      <c r="F1880" s="410"/>
    </row>
    <row r="1881" ht="12.75">
      <c r="F1881" s="410"/>
    </row>
    <row r="1882" ht="12.75">
      <c r="F1882" s="410"/>
    </row>
    <row r="1883" ht="12.75">
      <c r="F1883" s="410"/>
    </row>
    <row r="1884" ht="12.75">
      <c r="F1884" s="410"/>
    </row>
    <row r="1885" ht="12.75">
      <c r="F1885" s="410"/>
    </row>
    <row r="1886" ht="12.75">
      <c r="F1886" s="410"/>
    </row>
    <row r="1887" ht="12.75">
      <c r="F1887" s="410"/>
    </row>
    <row r="1888" ht="12.75">
      <c r="F1888" s="410"/>
    </row>
    <row r="1889" ht="12.75">
      <c r="F1889" s="410"/>
    </row>
    <row r="1890" ht="12.75">
      <c r="F1890" s="410"/>
    </row>
    <row r="1891" ht="12.75">
      <c r="F1891" s="410"/>
    </row>
    <row r="1892" ht="12.75">
      <c r="F1892" s="410"/>
    </row>
    <row r="1893" ht="12.75">
      <c r="F1893" s="410"/>
    </row>
    <row r="1894" ht="12.75">
      <c r="F1894" s="410"/>
    </row>
    <row r="1895" ht="12.75">
      <c r="F1895" s="410"/>
    </row>
    <row r="1896" ht="12.75">
      <c r="F1896" s="410"/>
    </row>
    <row r="1897" ht="12.75">
      <c r="F1897" s="410"/>
    </row>
    <row r="1898" ht="12.75">
      <c r="F1898" s="410"/>
    </row>
    <row r="1899" ht="12.75">
      <c r="F1899" s="410"/>
    </row>
    <row r="1900" ht="12.75">
      <c r="F1900" s="410"/>
    </row>
    <row r="1901" ht="12.75">
      <c r="F1901" s="410"/>
    </row>
    <row r="1902" ht="12.75">
      <c r="F1902" s="410"/>
    </row>
    <row r="1903" ht="12.75">
      <c r="F1903" s="410"/>
    </row>
    <row r="1904" ht="12.75">
      <c r="F1904" s="410"/>
    </row>
    <row r="1905" ht="12.75">
      <c r="F1905" s="410"/>
    </row>
    <row r="1906" ht="12.75">
      <c r="F1906" s="410"/>
    </row>
    <row r="1907" ht="12.75">
      <c r="F1907" s="410"/>
    </row>
    <row r="1908" ht="12.75">
      <c r="F1908" s="410"/>
    </row>
    <row r="1909" ht="12.75">
      <c r="F1909" s="410"/>
    </row>
    <row r="1910" ht="12.75">
      <c r="F1910" s="410"/>
    </row>
    <row r="1911" ht="12.75">
      <c r="F1911" s="410"/>
    </row>
    <row r="1912" ht="12.75">
      <c r="F1912" s="410"/>
    </row>
    <row r="1913" ht="12.75">
      <c r="F1913" s="410"/>
    </row>
    <row r="1914" ht="12.75">
      <c r="F1914" s="410"/>
    </row>
    <row r="1915" ht="12.75">
      <c r="F1915" s="410"/>
    </row>
    <row r="1916" ht="12.75">
      <c r="F1916" s="410"/>
    </row>
    <row r="1917" ht="12.75">
      <c r="F1917" s="410"/>
    </row>
    <row r="1918" ht="12.75">
      <c r="F1918" s="410"/>
    </row>
    <row r="1919" ht="12.75">
      <c r="F1919" s="410"/>
    </row>
    <row r="1920" ht="12.75">
      <c r="F1920" s="410"/>
    </row>
    <row r="1921" ht="12.75">
      <c r="F1921" s="410"/>
    </row>
    <row r="1922" ht="12.75">
      <c r="F1922" s="410"/>
    </row>
    <row r="1923" ht="12.75">
      <c r="F1923" s="410"/>
    </row>
    <row r="1924" ht="12.75">
      <c r="F1924" s="410"/>
    </row>
    <row r="1925" ht="12.75">
      <c r="F1925" s="410"/>
    </row>
    <row r="1926" ht="12.75">
      <c r="F1926" s="410"/>
    </row>
    <row r="1927" ht="12.75">
      <c r="F1927" s="410"/>
    </row>
    <row r="1928" ht="12.75">
      <c r="F1928" s="410"/>
    </row>
    <row r="1929" ht="12.75">
      <c r="F1929" s="410"/>
    </row>
    <row r="1930" ht="12.75">
      <c r="F1930" s="410"/>
    </row>
    <row r="1931" ht="12.75">
      <c r="F1931" s="410"/>
    </row>
    <row r="1932" ht="12.75">
      <c r="F1932" s="410"/>
    </row>
    <row r="1933" ht="12.75">
      <c r="F1933" s="410"/>
    </row>
    <row r="1934" ht="12.75">
      <c r="F1934" s="410"/>
    </row>
    <row r="1935" ht="12.75">
      <c r="F1935" s="410"/>
    </row>
    <row r="1936" ht="12.75">
      <c r="F1936" s="410"/>
    </row>
    <row r="1937" ht="12.75">
      <c r="F1937" s="410"/>
    </row>
    <row r="1938" ht="12.75">
      <c r="F1938" s="410"/>
    </row>
    <row r="1939" ht="12.75">
      <c r="F1939" s="410"/>
    </row>
    <row r="1940" ht="12.75">
      <c r="F1940" s="410"/>
    </row>
    <row r="1941" ht="12.75">
      <c r="F1941" s="410"/>
    </row>
    <row r="1942" ht="12.75">
      <c r="F1942" s="410"/>
    </row>
    <row r="1943" ht="12.75">
      <c r="F1943" s="410"/>
    </row>
    <row r="1944" ht="12.75">
      <c r="F1944" s="410"/>
    </row>
    <row r="1945" ht="12.75">
      <c r="F1945" s="410"/>
    </row>
    <row r="1946" ht="12.75">
      <c r="F1946" s="410"/>
    </row>
    <row r="1947" ht="12.75">
      <c r="F1947" s="410"/>
    </row>
    <row r="1948" ht="12.75">
      <c r="F1948" s="410"/>
    </row>
    <row r="1949" ht="12.75">
      <c r="F1949" s="410"/>
    </row>
    <row r="1950" ht="12.75">
      <c r="F1950" s="410"/>
    </row>
    <row r="1951" ht="12.75">
      <c r="F1951" s="410"/>
    </row>
    <row r="1952" ht="12.75">
      <c r="F1952" s="410"/>
    </row>
    <row r="1953" ht="12.75">
      <c r="F1953" s="410"/>
    </row>
    <row r="1954" ht="12.75">
      <c r="F1954" s="410"/>
    </row>
    <row r="1955" ht="12.75">
      <c r="F1955" s="410"/>
    </row>
    <row r="1956" ht="12.75">
      <c r="F1956" s="410"/>
    </row>
    <row r="1957" ht="12.75">
      <c r="F1957" s="410"/>
    </row>
    <row r="1958" ht="12.75">
      <c r="F1958" s="410"/>
    </row>
    <row r="1959" ht="12.75">
      <c r="F1959" s="410"/>
    </row>
    <row r="1960" ht="12.75">
      <c r="F1960" s="410"/>
    </row>
    <row r="1961" ht="12.75">
      <c r="F1961" s="410"/>
    </row>
    <row r="1962" ht="12.75">
      <c r="F1962" s="410"/>
    </row>
    <row r="1963" ht="12.75">
      <c r="F1963" s="410"/>
    </row>
    <row r="1964" ht="12.75">
      <c r="F1964" s="410"/>
    </row>
    <row r="1965" ht="12.75">
      <c r="F1965" s="410"/>
    </row>
    <row r="1966" ht="12.75">
      <c r="F1966" s="410"/>
    </row>
    <row r="1967" ht="12.75">
      <c r="F1967" s="410"/>
    </row>
    <row r="1968" ht="12.75">
      <c r="F1968" s="410"/>
    </row>
    <row r="1969" ht="12.75">
      <c r="F1969" s="410"/>
    </row>
    <row r="1970" ht="12.75">
      <c r="F1970" s="410"/>
    </row>
    <row r="1971" ht="12.75">
      <c r="F1971" s="410"/>
    </row>
    <row r="1972" ht="12.75">
      <c r="F1972" s="410"/>
    </row>
    <row r="1973" ht="12.75">
      <c r="F1973" s="410"/>
    </row>
    <row r="1974" ht="12.75">
      <c r="F1974" s="410"/>
    </row>
    <row r="1975" ht="12.75">
      <c r="F1975" s="410"/>
    </row>
    <row r="1976" ht="12.75">
      <c r="F1976" s="410"/>
    </row>
    <row r="1977" ht="12.75">
      <c r="F1977" s="410"/>
    </row>
    <row r="1978" ht="12.75">
      <c r="F1978" s="410"/>
    </row>
    <row r="1979" ht="12.75">
      <c r="F1979" s="410"/>
    </row>
    <row r="1980" ht="12.75">
      <c r="F1980" s="410"/>
    </row>
    <row r="1981" ht="12.75">
      <c r="F1981" s="410"/>
    </row>
    <row r="1982" ht="12.75">
      <c r="F1982" s="410"/>
    </row>
    <row r="1983" ht="12.75">
      <c r="F1983" s="410"/>
    </row>
    <row r="1984" ht="12.75">
      <c r="F1984" s="410"/>
    </row>
    <row r="1985" ht="12.75">
      <c r="F1985" s="410"/>
    </row>
    <row r="1986" ht="12.75">
      <c r="F1986" s="410"/>
    </row>
    <row r="1987" ht="12.75">
      <c r="F1987" s="410"/>
    </row>
    <row r="1988" ht="12.75">
      <c r="F1988" s="410"/>
    </row>
    <row r="1989" ht="12.75">
      <c r="F1989" s="410"/>
    </row>
    <row r="1990" ht="12.75">
      <c r="F1990" s="410"/>
    </row>
    <row r="1991" ht="12.75">
      <c r="F1991" s="410"/>
    </row>
    <row r="1992" ht="12.75">
      <c r="F1992" s="410"/>
    </row>
    <row r="1993" ht="12.75">
      <c r="F1993" s="410"/>
    </row>
    <row r="1994" ht="12.75">
      <c r="F1994" s="410"/>
    </row>
    <row r="1995" ht="12.75">
      <c r="F1995" s="410"/>
    </row>
    <row r="1996" ht="12.75">
      <c r="F1996" s="410"/>
    </row>
    <row r="1997" ht="12.75">
      <c r="F1997" s="410"/>
    </row>
    <row r="1998" ht="12.75">
      <c r="F1998" s="410"/>
    </row>
    <row r="1999" ht="12.75">
      <c r="F1999" s="410"/>
    </row>
    <row r="2000" ht="12.75">
      <c r="F2000" s="410"/>
    </row>
    <row r="2001" ht="12.75">
      <c r="F2001" s="410"/>
    </row>
    <row r="2002" ht="12.75">
      <c r="F2002" s="410"/>
    </row>
    <row r="2003" ht="12.75">
      <c r="F2003" s="410"/>
    </row>
    <row r="2004" ht="12.75">
      <c r="F2004" s="410"/>
    </row>
    <row r="2005" ht="12.75">
      <c r="F2005" s="410"/>
    </row>
    <row r="2006" ht="12.75">
      <c r="F2006" s="410"/>
    </row>
    <row r="2007" ht="12.75">
      <c r="F2007" s="410"/>
    </row>
    <row r="2008" ht="12.75">
      <c r="F2008" s="410"/>
    </row>
    <row r="2009" ht="12.75">
      <c r="F2009" s="410"/>
    </row>
    <row r="2010" ht="12.75">
      <c r="F2010" s="410"/>
    </row>
    <row r="2011" ht="12.75">
      <c r="F2011" s="410"/>
    </row>
    <row r="2012" ht="12.75">
      <c r="F2012" s="410"/>
    </row>
    <row r="2013" ht="12.75">
      <c r="F2013" s="410"/>
    </row>
    <row r="2014" ht="12.75">
      <c r="F2014" s="410"/>
    </row>
    <row r="2015" ht="12.75">
      <c r="F2015" s="410"/>
    </row>
    <row r="2016" ht="12.75">
      <c r="F2016" s="410"/>
    </row>
    <row r="2017" ht="12.75">
      <c r="F2017" s="410"/>
    </row>
    <row r="2018" ht="12.75">
      <c r="F2018" s="410"/>
    </row>
    <row r="2019" ht="12.75">
      <c r="F2019" s="410"/>
    </row>
    <row r="2020" ht="12.75">
      <c r="F2020" s="410"/>
    </row>
    <row r="2021" ht="12.75">
      <c r="F2021" s="410"/>
    </row>
    <row r="2022" ht="12.75">
      <c r="F2022" s="410"/>
    </row>
    <row r="2023" ht="12.75">
      <c r="F2023" s="410"/>
    </row>
    <row r="2024" ht="12.75">
      <c r="F2024" s="410"/>
    </row>
    <row r="2025" ht="12.75">
      <c r="F2025" s="410"/>
    </row>
    <row r="2026" ht="12.75">
      <c r="F2026" s="410"/>
    </row>
    <row r="2027" ht="12.75">
      <c r="F2027" s="410"/>
    </row>
    <row r="2028" ht="12.75">
      <c r="F2028" s="410"/>
    </row>
    <row r="2029" ht="12.75">
      <c r="F2029" s="410"/>
    </row>
    <row r="2030" ht="12.75">
      <c r="F2030" s="410"/>
    </row>
    <row r="2031" ht="12.75">
      <c r="F2031" s="410"/>
    </row>
    <row r="2032" ht="12.75">
      <c r="F2032" s="410"/>
    </row>
    <row r="2033" ht="12.75">
      <c r="F2033" s="410"/>
    </row>
    <row r="2034" ht="12.75">
      <c r="F2034" s="410"/>
    </row>
    <row r="2035" ht="12.75">
      <c r="F2035" s="410"/>
    </row>
    <row r="2036" ht="12.75">
      <c r="F2036" s="410"/>
    </row>
    <row r="2037" ht="12.75">
      <c r="F2037" s="410"/>
    </row>
    <row r="2038" ht="12.75">
      <c r="F2038" s="410"/>
    </row>
    <row r="2039" ht="12.75">
      <c r="F2039" s="410"/>
    </row>
    <row r="2040" ht="12.75">
      <c r="F2040" s="410"/>
    </row>
    <row r="2041" ht="12.75">
      <c r="F2041" s="410"/>
    </row>
    <row r="2042" ht="12.75">
      <c r="F2042" s="410"/>
    </row>
    <row r="2043" ht="12.75">
      <c r="F2043" s="410"/>
    </row>
    <row r="2044" ht="12.75">
      <c r="F2044" s="410"/>
    </row>
    <row r="2045" ht="12.75">
      <c r="F2045" s="410"/>
    </row>
    <row r="2046" ht="12.75">
      <c r="F2046" s="410"/>
    </row>
    <row r="2047" ht="12.75">
      <c r="F2047" s="410"/>
    </row>
    <row r="2048" ht="12.75">
      <c r="F2048" s="410"/>
    </row>
    <row r="2049" ht="12.75">
      <c r="F2049" s="410"/>
    </row>
    <row r="2050" ht="12.75">
      <c r="F2050" s="410"/>
    </row>
    <row r="2051" ht="12.75">
      <c r="F2051" s="410"/>
    </row>
    <row r="2052" ht="12.75">
      <c r="F2052" s="410"/>
    </row>
    <row r="2053" ht="12.75">
      <c r="F2053" s="410"/>
    </row>
    <row r="2054" ht="12.75">
      <c r="F2054" s="410"/>
    </row>
    <row r="2055" ht="12.75">
      <c r="F2055" s="410"/>
    </row>
    <row r="2056" ht="12.75">
      <c r="F2056" s="410"/>
    </row>
    <row r="2057" ht="12.75">
      <c r="F2057" s="410"/>
    </row>
    <row r="2058" ht="12.75">
      <c r="F2058" s="410"/>
    </row>
    <row r="2059" ht="12.75">
      <c r="F2059" s="410"/>
    </row>
    <row r="2060" ht="12.75">
      <c r="F2060" s="410"/>
    </row>
    <row r="2061" ht="12.75">
      <c r="F2061" s="410"/>
    </row>
    <row r="2062" ht="12.75">
      <c r="F2062" s="410"/>
    </row>
    <row r="2063" ht="12.75">
      <c r="F2063" s="410"/>
    </row>
    <row r="2064" ht="12.75">
      <c r="F2064" s="410"/>
    </row>
    <row r="2065" ht="12.75">
      <c r="F2065" s="410"/>
    </row>
    <row r="2066" ht="12.75">
      <c r="F2066" s="410"/>
    </row>
    <row r="2067" ht="12.75">
      <c r="F2067" s="410"/>
    </row>
    <row r="2068" ht="12.75">
      <c r="F2068" s="410"/>
    </row>
    <row r="2069" ht="12.75">
      <c r="F2069" s="410"/>
    </row>
    <row r="2070" ht="12.75">
      <c r="F2070" s="410"/>
    </row>
    <row r="2071" ht="12.75">
      <c r="F2071" s="410"/>
    </row>
    <row r="2072" ht="12.75">
      <c r="F2072" s="410"/>
    </row>
    <row r="2073" ht="12.75">
      <c r="F2073" s="410"/>
    </row>
    <row r="2074" ht="12.75">
      <c r="F2074" s="410"/>
    </row>
    <row r="2075" ht="12.75">
      <c r="F2075" s="410"/>
    </row>
    <row r="2076" ht="12.75">
      <c r="F2076" s="410"/>
    </row>
    <row r="2077" ht="12.75">
      <c r="F2077" s="410"/>
    </row>
    <row r="2078" ht="12.75">
      <c r="F2078" s="410"/>
    </row>
    <row r="2079" ht="12.75">
      <c r="F2079" s="410"/>
    </row>
    <row r="2080" ht="12.75">
      <c r="F2080" s="410"/>
    </row>
    <row r="2081" ht="12.75">
      <c r="F2081" s="410"/>
    </row>
    <row r="2082" ht="12.75">
      <c r="F2082" s="410"/>
    </row>
    <row r="2083" ht="12.75">
      <c r="F2083" s="410"/>
    </row>
    <row r="2084" ht="12.75">
      <c r="F2084" s="410"/>
    </row>
    <row r="2085" ht="12.75">
      <c r="F2085" s="410"/>
    </row>
    <row r="2086" ht="12.75">
      <c r="F2086" s="410"/>
    </row>
    <row r="2087" ht="12.75">
      <c r="F2087" s="410"/>
    </row>
    <row r="2088" ht="12.75">
      <c r="F2088" s="410"/>
    </row>
    <row r="2089" ht="12.75">
      <c r="F2089" s="410"/>
    </row>
    <row r="2090" ht="12.75">
      <c r="F2090" s="410"/>
    </row>
    <row r="2091" ht="12.75">
      <c r="F2091" s="410"/>
    </row>
    <row r="2092" ht="12.75">
      <c r="F2092" s="410"/>
    </row>
    <row r="2093" ht="12.75">
      <c r="F2093" s="410"/>
    </row>
    <row r="2094" ht="12.75">
      <c r="F2094" s="410"/>
    </row>
    <row r="2095" ht="12.75">
      <c r="F2095" s="410"/>
    </row>
    <row r="2096" ht="12.75">
      <c r="F2096" s="410"/>
    </row>
    <row r="2097" ht="12.75">
      <c r="F2097" s="410"/>
    </row>
    <row r="2098" ht="12.75">
      <c r="F2098" s="410"/>
    </row>
    <row r="2099" ht="12.75">
      <c r="F2099" s="410"/>
    </row>
    <row r="2100" ht="12.75">
      <c r="F2100" s="410"/>
    </row>
    <row r="2101" ht="12.75">
      <c r="F2101" s="410"/>
    </row>
    <row r="2102" ht="12.75">
      <c r="F2102" s="410"/>
    </row>
    <row r="2103" ht="12.75">
      <c r="F2103" s="410"/>
    </row>
    <row r="2104" ht="12.75">
      <c r="F2104" s="410"/>
    </row>
    <row r="2105" ht="12.75">
      <c r="F2105" s="410"/>
    </row>
    <row r="2106" ht="12.75">
      <c r="F2106" s="410"/>
    </row>
    <row r="2107" ht="12.75">
      <c r="F2107" s="410"/>
    </row>
    <row r="2108" ht="12.75">
      <c r="F2108" s="410"/>
    </row>
    <row r="2109" ht="12.75">
      <c r="F2109" s="410"/>
    </row>
    <row r="2110" ht="12.75">
      <c r="F2110" s="410"/>
    </row>
    <row r="2111" ht="12.75">
      <c r="F2111" s="410"/>
    </row>
    <row r="2112" ht="12.75">
      <c r="F2112" s="410"/>
    </row>
    <row r="2113" ht="12.75">
      <c r="F2113" s="410"/>
    </row>
    <row r="2114" ht="12.75">
      <c r="F2114" s="410"/>
    </row>
    <row r="2115" ht="12.75">
      <c r="F2115" s="410"/>
    </row>
    <row r="2116" ht="12.75">
      <c r="F2116" s="410"/>
    </row>
    <row r="2117" ht="12.75">
      <c r="F2117" s="410"/>
    </row>
    <row r="2118" ht="12.75">
      <c r="F2118" s="410"/>
    </row>
    <row r="2119" ht="12.75">
      <c r="F2119" s="410"/>
    </row>
    <row r="2120" ht="12.75">
      <c r="F2120" s="410"/>
    </row>
    <row r="2121" ht="12.75">
      <c r="F2121" s="410"/>
    </row>
    <row r="2122" ht="12.75">
      <c r="F2122" s="410"/>
    </row>
    <row r="2123" ht="12.75">
      <c r="F2123" s="410"/>
    </row>
    <row r="2124" ht="12.75">
      <c r="F2124" s="410"/>
    </row>
    <row r="2125" ht="12.75">
      <c r="F2125" s="410"/>
    </row>
    <row r="2126" ht="12.75">
      <c r="F2126" s="410"/>
    </row>
    <row r="2127" ht="12.75">
      <c r="F2127" s="410"/>
    </row>
    <row r="2128" ht="12.75">
      <c r="F2128" s="410"/>
    </row>
    <row r="2129" ht="12.75">
      <c r="F2129" s="410"/>
    </row>
    <row r="2130" ht="12.75">
      <c r="F2130" s="410"/>
    </row>
    <row r="2131" ht="12.75">
      <c r="F2131" s="410"/>
    </row>
    <row r="2132" ht="12.75">
      <c r="F2132" s="410"/>
    </row>
    <row r="2133" ht="12.75">
      <c r="F2133" s="410"/>
    </row>
    <row r="2134" ht="12.75">
      <c r="F2134" s="410"/>
    </row>
    <row r="2135" ht="12.75">
      <c r="F2135" s="410"/>
    </row>
    <row r="2136" ht="12.75">
      <c r="F2136" s="410"/>
    </row>
    <row r="2137" ht="12.75">
      <c r="F2137" s="410"/>
    </row>
    <row r="2138" ht="12.75">
      <c r="F2138" s="410"/>
    </row>
    <row r="2139" ht="12.75">
      <c r="F2139" s="410"/>
    </row>
    <row r="2140" ht="12.75">
      <c r="F2140" s="410"/>
    </row>
    <row r="2141" ht="12.75">
      <c r="F2141" s="410"/>
    </row>
    <row r="2142" ht="12.75">
      <c r="F2142" s="410"/>
    </row>
    <row r="2143" ht="12.75">
      <c r="F2143" s="410"/>
    </row>
    <row r="2144" ht="12.75">
      <c r="F2144" s="410"/>
    </row>
    <row r="2145" ht="12.75">
      <c r="F2145" s="410"/>
    </row>
    <row r="2146" ht="12.75">
      <c r="F2146" s="410"/>
    </row>
    <row r="2147" ht="12.75">
      <c r="F2147" s="410"/>
    </row>
    <row r="2148" ht="12.75">
      <c r="F2148" s="410"/>
    </row>
    <row r="2149" ht="12.75">
      <c r="F2149" s="410"/>
    </row>
    <row r="2150" ht="12.75">
      <c r="F2150" s="410"/>
    </row>
    <row r="2151" ht="12.75">
      <c r="F2151" s="410"/>
    </row>
    <row r="2152" ht="12.75">
      <c r="F2152" s="410"/>
    </row>
    <row r="2153" ht="12.75">
      <c r="F2153" s="410"/>
    </row>
    <row r="2154" ht="12.75">
      <c r="F2154" s="410"/>
    </row>
    <row r="2155" ht="12.75">
      <c r="F2155" s="410"/>
    </row>
    <row r="2156" ht="12.75">
      <c r="F2156" s="410"/>
    </row>
    <row r="2157" ht="12.75">
      <c r="F2157" s="410"/>
    </row>
    <row r="2158" ht="12.75">
      <c r="F2158" s="410"/>
    </row>
    <row r="2159" ht="12.75">
      <c r="F2159" s="410"/>
    </row>
    <row r="2160" ht="12.75">
      <c r="F2160" s="410"/>
    </row>
    <row r="2161" ht="12.75">
      <c r="F2161" s="410"/>
    </row>
    <row r="2162" ht="12.75">
      <c r="F2162" s="410"/>
    </row>
    <row r="2163" ht="12.75">
      <c r="F2163" s="410"/>
    </row>
    <row r="2164" ht="12.75">
      <c r="F2164" s="410"/>
    </row>
    <row r="2165" ht="12.75">
      <c r="F2165" s="410"/>
    </row>
    <row r="2166" ht="12.75">
      <c r="F2166" s="410"/>
    </row>
    <row r="2167" ht="12.75">
      <c r="F2167" s="410"/>
    </row>
    <row r="2168" ht="12.75">
      <c r="F2168" s="410"/>
    </row>
    <row r="2169" ht="12.75">
      <c r="F2169" s="410"/>
    </row>
    <row r="2170" ht="12.75">
      <c r="F2170" s="410"/>
    </row>
    <row r="2171" ht="12.75">
      <c r="F2171" s="410"/>
    </row>
    <row r="2172" ht="12.75">
      <c r="F2172" s="410"/>
    </row>
    <row r="2173" ht="12.75">
      <c r="F2173" s="410"/>
    </row>
    <row r="2174" ht="12.75">
      <c r="F2174" s="410"/>
    </row>
    <row r="2175" ht="12.75">
      <c r="F2175" s="410"/>
    </row>
    <row r="2176" ht="12.75">
      <c r="F2176" s="410"/>
    </row>
    <row r="2177" ht="12.75">
      <c r="F2177" s="410"/>
    </row>
    <row r="2178" ht="12.75">
      <c r="F2178" s="410"/>
    </row>
    <row r="2179" ht="12.75">
      <c r="F2179" s="410"/>
    </row>
    <row r="2180" ht="12.75">
      <c r="F2180" s="410"/>
    </row>
    <row r="2181" ht="12.75">
      <c r="F2181" s="410"/>
    </row>
    <row r="2182" ht="12.75">
      <c r="F2182" s="410"/>
    </row>
    <row r="2183" ht="12.75">
      <c r="F2183" s="410"/>
    </row>
    <row r="2184" ht="12.75">
      <c r="F2184" s="410"/>
    </row>
    <row r="2185" ht="12.75">
      <c r="F2185" s="410"/>
    </row>
    <row r="2186" ht="12.75">
      <c r="F2186" s="410"/>
    </row>
    <row r="2187" ht="12.75">
      <c r="F2187" s="410"/>
    </row>
    <row r="2188" ht="12.75">
      <c r="F2188" s="410"/>
    </row>
    <row r="2189" ht="12.75">
      <c r="F2189" s="410"/>
    </row>
    <row r="2190" ht="12.75">
      <c r="F2190" s="410"/>
    </row>
    <row r="2191" ht="12.75">
      <c r="F2191" s="410"/>
    </row>
    <row r="2192" ht="12.75">
      <c r="F2192" s="410"/>
    </row>
    <row r="2193" ht="12.75">
      <c r="F2193" s="410"/>
    </row>
    <row r="2194" ht="12.75">
      <c r="F2194" s="410"/>
    </row>
    <row r="2195" ht="12.75">
      <c r="F2195" s="410"/>
    </row>
    <row r="2196" ht="12.75">
      <c r="F2196" s="410"/>
    </row>
    <row r="2197" ht="12.75">
      <c r="F2197" s="410"/>
    </row>
    <row r="2198" ht="12.75">
      <c r="F2198" s="410"/>
    </row>
    <row r="2199" ht="12.75">
      <c r="F2199" s="410"/>
    </row>
    <row r="2200" ht="12.75">
      <c r="F2200" s="410"/>
    </row>
    <row r="2201" ht="12.75">
      <c r="F2201" s="410"/>
    </row>
    <row r="2202" ht="12.75">
      <c r="F2202" s="410"/>
    </row>
    <row r="2203" ht="12.75">
      <c r="F2203" s="410"/>
    </row>
    <row r="2204" ht="12.75">
      <c r="F2204" s="410"/>
    </row>
    <row r="2205" ht="12.75">
      <c r="F2205" s="410"/>
    </row>
    <row r="2206" ht="12.75">
      <c r="F2206" s="410"/>
    </row>
    <row r="2207" ht="12.75">
      <c r="F2207" s="410"/>
    </row>
    <row r="2208" ht="12.75">
      <c r="F2208" s="410"/>
    </row>
    <row r="2209" ht="12.75">
      <c r="F2209" s="410"/>
    </row>
    <row r="2210" ht="12.75">
      <c r="F2210" s="410"/>
    </row>
    <row r="2211" ht="12.75">
      <c r="F2211" s="410"/>
    </row>
    <row r="2212" ht="12.75">
      <c r="F2212" s="410"/>
    </row>
    <row r="2213" ht="12.75">
      <c r="F2213" s="410"/>
    </row>
    <row r="2214" ht="12.75">
      <c r="F2214" s="410"/>
    </row>
    <row r="2215" ht="12.75">
      <c r="F2215" s="410"/>
    </row>
    <row r="2216" ht="12.75">
      <c r="F2216" s="410"/>
    </row>
    <row r="2217" ht="12.75">
      <c r="F2217" s="410"/>
    </row>
    <row r="2218" ht="12.75">
      <c r="F2218" s="410"/>
    </row>
    <row r="2219" ht="12.75">
      <c r="F2219" s="410"/>
    </row>
    <row r="2220" ht="12.75">
      <c r="F2220" s="410"/>
    </row>
    <row r="2221" ht="12.75">
      <c r="F2221" s="410"/>
    </row>
    <row r="2222" ht="12.75">
      <c r="F2222" s="410"/>
    </row>
    <row r="2223" ht="12.75">
      <c r="F2223" s="410"/>
    </row>
    <row r="2224" ht="12.75">
      <c r="F2224" s="410"/>
    </row>
    <row r="2225" ht="12.75">
      <c r="F2225" s="410"/>
    </row>
    <row r="2226" ht="12.75">
      <c r="F2226" s="410"/>
    </row>
    <row r="2227" ht="12.75">
      <c r="F2227" s="410"/>
    </row>
    <row r="2228" ht="12.75">
      <c r="F2228" s="410"/>
    </row>
    <row r="2229" ht="12.75">
      <c r="F2229" s="410"/>
    </row>
    <row r="2230" ht="12.75">
      <c r="F2230" s="410"/>
    </row>
    <row r="2231" ht="12.75">
      <c r="F2231" s="410"/>
    </row>
    <row r="2232" ht="12.75">
      <c r="F2232" s="410"/>
    </row>
    <row r="2233" ht="12.75">
      <c r="F2233" s="410"/>
    </row>
    <row r="2234" ht="12.75">
      <c r="F2234" s="410"/>
    </row>
    <row r="2235" ht="12.75">
      <c r="F2235" s="410"/>
    </row>
    <row r="2236" ht="12.75">
      <c r="F2236" s="410"/>
    </row>
    <row r="2237" ht="12.75">
      <c r="F2237" s="410"/>
    </row>
    <row r="2238" ht="12.75">
      <c r="F2238" s="410"/>
    </row>
    <row r="2239" ht="12.75">
      <c r="F2239" s="410"/>
    </row>
    <row r="2240" ht="12.75">
      <c r="F2240" s="410"/>
    </row>
    <row r="2241" ht="12.75">
      <c r="F2241" s="410"/>
    </row>
    <row r="2242" ht="12.75">
      <c r="F2242" s="410"/>
    </row>
    <row r="2243" ht="12.75">
      <c r="F2243" s="410"/>
    </row>
    <row r="2244" ht="12.75">
      <c r="F2244" s="410"/>
    </row>
    <row r="2245" ht="12.75">
      <c r="F2245" s="410"/>
    </row>
    <row r="2246" ht="12.75">
      <c r="F2246" s="410"/>
    </row>
    <row r="2247" ht="12.75">
      <c r="F2247" s="410"/>
    </row>
    <row r="2248" ht="12.75">
      <c r="F2248" s="410"/>
    </row>
    <row r="2249" ht="12.75">
      <c r="F2249" s="410"/>
    </row>
    <row r="2250" ht="12.75">
      <c r="F2250" s="410"/>
    </row>
    <row r="2251" ht="12.75">
      <c r="F2251" s="410"/>
    </row>
    <row r="2252" ht="12.75">
      <c r="F2252" s="410"/>
    </row>
    <row r="2253" ht="12.75">
      <c r="F2253" s="410"/>
    </row>
    <row r="2254" ht="12.75">
      <c r="F2254" s="410"/>
    </row>
    <row r="2255" ht="12.75">
      <c r="F2255" s="410"/>
    </row>
    <row r="2256" ht="12.75">
      <c r="F2256" s="410"/>
    </row>
    <row r="2257" ht="12.75">
      <c r="F2257" s="410"/>
    </row>
    <row r="2258" ht="12.75">
      <c r="F2258" s="410"/>
    </row>
    <row r="2259" ht="12.75">
      <c r="F2259" s="410"/>
    </row>
    <row r="2260" ht="12.75">
      <c r="F2260" s="410"/>
    </row>
    <row r="2261" ht="12.75">
      <c r="F2261" s="410"/>
    </row>
    <row r="2262" ht="12.75">
      <c r="F2262" s="410"/>
    </row>
    <row r="2263" ht="12.75">
      <c r="F2263" s="410"/>
    </row>
    <row r="2264" ht="12.75">
      <c r="F2264" s="410"/>
    </row>
    <row r="2265" ht="12.75">
      <c r="F2265" s="410"/>
    </row>
    <row r="2266" ht="12.75">
      <c r="F2266" s="410"/>
    </row>
    <row r="2267" ht="12.75">
      <c r="F2267" s="410"/>
    </row>
    <row r="2268" ht="12.75">
      <c r="F2268" s="410"/>
    </row>
    <row r="2269" ht="12.75">
      <c r="F2269" s="410"/>
    </row>
    <row r="2270" ht="12.75">
      <c r="F2270" s="410"/>
    </row>
    <row r="2271" ht="12.75">
      <c r="F2271" s="410"/>
    </row>
    <row r="2272" ht="12.75">
      <c r="F2272" s="410"/>
    </row>
    <row r="2273" ht="12.75">
      <c r="F2273" s="410"/>
    </row>
    <row r="2274" ht="12.75">
      <c r="F2274" s="410"/>
    </row>
    <row r="2275" ht="12.75">
      <c r="F2275" s="410"/>
    </row>
    <row r="2276" ht="12.75">
      <c r="F2276" s="410"/>
    </row>
    <row r="2277" ht="12.75">
      <c r="F2277" s="410"/>
    </row>
    <row r="2278" ht="12.75">
      <c r="F2278" s="410"/>
    </row>
    <row r="2279" ht="12.75">
      <c r="F2279" s="410"/>
    </row>
    <row r="2280" ht="12.75">
      <c r="F2280" s="410"/>
    </row>
    <row r="2281" ht="12.75">
      <c r="F2281" s="410"/>
    </row>
    <row r="2282" ht="12.75">
      <c r="F2282" s="410"/>
    </row>
    <row r="2283" ht="12.75">
      <c r="F2283" s="410"/>
    </row>
    <row r="2284" ht="12.75">
      <c r="F2284" s="410"/>
    </row>
    <row r="2285" ht="12.75">
      <c r="F2285" s="410"/>
    </row>
    <row r="2286" ht="12.75">
      <c r="F2286" s="410"/>
    </row>
    <row r="2287" ht="12.75">
      <c r="F2287" s="410"/>
    </row>
    <row r="2288" ht="12.75">
      <c r="F2288" s="410"/>
    </row>
    <row r="2289" ht="12.75">
      <c r="F2289" s="410"/>
    </row>
    <row r="2290" ht="12.75">
      <c r="F2290" s="410"/>
    </row>
    <row r="2291" ht="12.75">
      <c r="F2291" s="410"/>
    </row>
    <row r="2292" ht="12.75">
      <c r="F2292" s="410"/>
    </row>
    <row r="2293" ht="12.75">
      <c r="F2293" s="410"/>
    </row>
    <row r="2294" ht="12.75">
      <c r="F2294" s="410"/>
    </row>
    <row r="2295" ht="12.75">
      <c r="F2295" s="410"/>
    </row>
    <row r="2296" ht="12.75">
      <c r="F2296" s="410"/>
    </row>
    <row r="2297" ht="12.75">
      <c r="F2297" s="410"/>
    </row>
    <row r="2298" ht="12.75">
      <c r="F2298" s="410"/>
    </row>
    <row r="2299" ht="12.75">
      <c r="F2299" s="410"/>
    </row>
    <row r="2300" ht="12.75">
      <c r="F2300" s="410"/>
    </row>
    <row r="2301" ht="12.75">
      <c r="F2301" s="410"/>
    </row>
    <row r="2302" ht="12.75">
      <c r="F2302" s="410"/>
    </row>
    <row r="2303" ht="12.75">
      <c r="F2303" s="410"/>
    </row>
    <row r="2304" ht="12.75">
      <c r="F2304" s="410"/>
    </row>
    <row r="2305" ht="12.75">
      <c r="F2305" s="410"/>
    </row>
    <row r="2306" ht="12.75">
      <c r="F2306" s="410"/>
    </row>
    <row r="2307" ht="12.75">
      <c r="F2307" s="410"/>
    </row>
    <row r="2308" ht="12.75">
      <c r="F2308" s="410"/>
    </row>
    <row r="2309" ht="12.75">
      <c r="F2309" s="410"/>
    </row>
    <row r="2310" ht="12.75">
      <c r="F2310" s="410"/>
    </row>
    <row r="2311" ht="12.75">
      <c r="F2311" s="410"/>
    </row>
    <row r="2312" ht="12.75">
      <c r="F2312" s="410"/>
    </row>
    <row r="2313" ht="12.75">
      <c r="F2313" s="410"/>
    </row>
    <row r="2314" ht="12.75">
      <c r="F2314" s="410"/>
    </row>
    <row r="2315" ht="12.75">
      <c r="F2315" s="410"/>
    </row>
    <row r="2316" ht="12.75">
      <c r="F2316" s="410"/>
    </row>
    <row r="2317" ht="12.75">
      <c r="F2317" s="410"/>
    </row>
    <row r="2318" ht="12.75">
      <c r="F2318" s="410"/>
    </row>
    <row r="2319" ht="12.75">
      <c r="F2319" s="410"/>
    </row>
    <row r="2320" ht="12.75">
      <c r="F2320" s="410"/>
    </row>
    <row r="2321" ht="12.75">
      <c r="F2321" s="410"/>
    </row>
    <row r="2322" ht="12.75">
      <c r="F2322" s="410"/>
    </row>
    <row r="2323" ht="12.75">
      <c r="F2323" s="410"/>
    </row>
    <row r="2324" ht="12.75">
      <c r="F2324" s="410"/>
    </row>
    <row r="2325" ht="12.75">
      <c r="F2325" s="410"/>
    </row>
    <row r="2326" ht="12.75">
      <c r="F2326" s="410"/>
    </row>
    <row r="2327" ht="12.75">
      <c r="F2327" s="410"/>
    </row>
    <row r="2328" ht="12.75">
      <c r="F2328" s="410"/>
    </row>
    <row r="2329" ht="12.75">
      <c r="F2329" s="410"/>
    </row>
    <row r="2330" ht="12.75">
      <c r="F2330" s="410"/>
    </row>
    <row r="2331" ht="12.75">
      <c r="F2331" s="410"/>
    </row>
    <row r="2332" ht="12.75">
      <c r="F2332" s="410"/>
    </row>
    <row r="2333" ht="12.75">
      <c r="F2333" s="410"/>
    </row>
    <row r="2334" ht="12.75">
      <c r="F2334" s="410"/>
    </row>
    <row r="2335" ht="12.75">
      <c r="F2335" s="410"/>
    </row>
    <row r="2336" ht="12.75">
      <c r="F2336" s="410"/>
    </row>
    <row r="2337" ht="12.75">
      <c r="F2337" s="410"/>
    </row>
    <row r="2338" ht="12.75">
      <c r="F2338" s="410"/>
    </row>
    <row r="2339" ht="12.75">
      <c r="F2339" s="410"/>
    </row>
    <row r="2340" ht="12.75">
      <c r="F2340" s="410"/>
    </row>
    <row r="2341" ht="12.75">
      <c r="F2341" s="410"/>
    </row>
    <row r="2342" ht="12.75">
      <c r="F2342" s="410"/>
    </row>
    <row r="2343" ht="12.75">
      <c r="F2343" s="410"/>
    </row>
    <row r="2344" ht="12.75">
      <c r="F2344" s="410"/>
    </row>
    <row r="2345" ht="12.75">
      <c r="F2345" s="410"/>
    </row>
    <row r="2346" ht="12.75">
      <c r="F2346" s="410"/>
    </row>
    <row r="2347" ht="12.75">
      <c r="F2347" s="410"/>
    </row>
    <row r="2348" ht="12.75">
      <c r="F2348" s="410"/>
    </row>
    <row r="2349" ht="12.75">
      <c r="F2349" s="410"/>
    </row>
    <row r="2350" ht="12.75">
      <c r="F2350" s="410"/>
    </row>
    <row r="2351" ht="12.75">
      <c r="F2351" s="410"/>
    </row>
    <row r="2352" ht="12.75">
      <c r="F2352" s="410"/>
    </row>
    <row r="2353" ht="12.75">
      <c r="F2353" s="410"/>
    </row>
    <row r="2354" ht="12.75">
      <c r="F2354" s="410"/>
    </row>
    <row r="2355" ht="12.75">
      <c r="F2355" s="410"/>
    </row>
    <row r="2356" ht="12.75">
      <c r="F2356" s="410"/>
    </row>
    <row r="2357" ht="12.75">
      <c r="F2357" s="410"/>
    </row>
    <row r="2358" ht="12.75">
      <c r="F2358" s="410"/>
    </row>
    <row r="2359" ht="12.75">
      <c r="F2359" s="410"/>
    </row>
    <row r="2360" ht="12.75">
      <c r="F2360" s="410"/>
    </row>
    <row r="2361" ht="12.75">
      <c r="F2361" s="410"/>
    </row>
    <row r="2362" ht="12.75">
      <c r="F2362" s="410"/>
    </row>
    <row r="2363" ht="12.75">
      <c r="F2363" s="410"/>
    </row>
    <row r="2364" ht="12.75">
      <c r="F2364" s="410"/>
    </row>
    <row r="2365" ht="12.75">
      <c r="F2365" s="410"/>
    </row>
    <row r="2366" ht="12.75">
      <c r="F2366" s="410"/>
    </row>
    <row r="2367" ht="12.75">
      <c r="F2367" s="410"/>
    </row>
    <row r="2368" ht="12.75">
      <c r="F2368" s="410"/>
    </row>
    <row r="2369" ht="12.75">
      <c r="F2369" s="410"/>
    </row>
    <row r="2370" ht="12.75">
      <c r="F2370" s="410"/>
    </row>
    <row r="2371" ht="12.75">
      <c r="F2371" s="410"/>
    </row>
    <row r="2372" ht="12.75">
      <c r="F2372" s="410"/>
    </row>
    <row r="2373" ht="12.75">
      <c r="F2373" s="410"/>
    </row>
    <row r="2374" ht="12.75">
      <c r="F2374" s="410"/>
    </row>
    <row r="2375" ht="12.75">
      <c r="F2375" s="410"/>
    </row>
    <row r="2376" ht="12.75">
      <c r="F2376" s="410"/>
    </row>
    <row r="2377" ht="12.75">
      <c r="F2377" s="410"/>
    </row>
    <row r="2378" ht="12.75">
      <c r="F2378" s="410"/>
    </row>
    <row r="2379" ht="12.75">
      <c r="F2379" s="410"/>
    </row>
    <row r="2380" ht="12.75">
      <c r="F2380" s="410"/>
    </row>
    <row r="2381" ht="12.75">
      <c r="F2381" s="410"/>
    </row>
    <row r="2382" ht="12.75">
      <c r="F2382" s="410"/>
    </row>
    <row r="2383" ht="12.75">
      <c r="F2383" s="410"/>
    </row>
    <row r="2384" ht="12.75">
      <c r="F2384" s="410"/>
    </row>
    <row r="2385" ht="12.75">
      <c r="F2385" s="410"/>
    </row>
    <row r="2386" ht="12.75">
      <c r="F2386" s="410"/>
    </row>
    <row r="2387" ht="12.75">
      <c r="F2387" s="410"/>
    </row>
    <row r="2388" ht="12.75">
      <c r="F2388" s="410"/>
    </row>
    <row r="2389" ht="12.75">
      <c r="F2389" s="410"/>
    </row>
    <row r="2390" ht="12.75">
      <c r="F2390" s="410"/>
    </row>
    <row r="2391" ht="12.75">
      <c r="F2391" s="410"/>
    </row>
    <row r="2392" ht="12.75">
      <c r="F2392" s="410"/>
    </row>
    <row r="2393" ht="12.75">
      <c r="F2393" s="410"/>
    </row>
    <row r="2394" ht="12.75">
      <c r="F2394" s="410"/>
    </row>
    <row r="2395" ht="12.75">
      <c r="F2395" s="410"/>
    </row>
    <row r="2396" ht="12.75">
      <c r="F2396" s="410"/>
    </row>
    <row r="2397" ht="12.75">
      <c r="F2397" s="410"/>
    </row>
    <row r="2398" ht="12.75">
      <c r="F2398" s="410"/>
    </row>
    <row r="2399" ht="12.75">
      <c r="F2399" s="410"/>
    </row>
    <row r="2400" ht="12.75">
      <c r="F2400" s="410"/>
    </row>
    <row r="2401" ht="12.75">
      <c r="F2401" s="410"/>
    </row>
    <row r="2402" ht="12.75">
      <c r="F2402" s="410"/>
    </row>
    <row r="2403" ht="12.75">
      <c r="F2403" s="410"/>
    </row>
    <row r="2404" ht="12.75">
      <c r="F2404" s="410"/>
    </row>
    <row r="2405" ht="12.75">
      <c r="F2405" s="410"/>
    </row>
    <row r="2406" ht="12.75">
      <c r="F2406" s="410"/>
    </row>
    <row r="2407" ht="12.75">
      <c r="F2407" s="410"/>
    </row>
    <row r="2408" ht="12.75">
      <c r="F2408" s="410"/>
    </row>
    <row r="2409" ht="12.75">
      <c r="F2409" s="410"/>
    </row>
    <row r="2410" ht="12.75">
      <c r="F2410" s="410"/>
    </row>
    <row r="2411" ht="12.75">
      <c r="F2411" s="410"/>
    </row>
    <row r="2412" ht="12.75">
      <c r="F2412" s="410"/>
    </row>
    <row r="2413" ht="12.75">
      <c r="F2413" s="410"/>
    </row>
    <row r="2414" ht="12.75">
      <c r="F2414" s="410"/>
    </row>
    <row r="2415" ht="12.75">
      <c r="F2415" s="410"/>
    </row>
    <row r="2416" ht="12.75">
      <c r="F2416" s="410"/>
    </row>
    <row r="2417" ht="12.75">
      <c r="F2417" s="410"/>
    </row>
    <row r="2418" ht="12.75">
      <c r="F2418" s="410"/>
    </row>
    <row r="2419" ht="12.75">
      <c r="F2419" s="410"/>
    </row>
    <row r="2420" ht="12.75">
      <c r="F2420" s="410"/>
    </row>
    <row r="2421" ht="12.75">
      <c r="F2421" s="410"/>
    </row>
    <row r="2422" ht="12.75">
      <c r="F2422" s="410"/>
    </row>
    <row r="2423" ht="12.75">
      <c r="F2423" s="410"/>
    </row>
    <row r="2424" ht="12.75">
      <c r="F2424" s="410"/>
    </row>
    <row r="2425" ht="12.75">
      <c r="F2425" s="410"/>
    </row>
    <row r="2426" ht="12.75">
      <c r="F2426" s="410"/>
    </row>
    <row r="2427" ht="12.75">
      <c r="F2427" s="410"/>
    </row>
    <row r="2428" ht="12.75">
      <c r="F2428" s="410"/>
    </row>
    <row r="2429" ht="12.75">
      <c r="F2429" s="410"/>
    </row>
    <row r="2430" ht="12.75">
      <c r="F2430" s="410"/>
    </row>
    <row r="2431" ht="12.75">
      <c r="F2431" s="410"/>
    </row>
    <row r="2432" ht="12.75">
      <c r="F2432" s="410"/>
    </row>
    <row r="2433" ht="12.75">
      <c r="F2433" s="410"/>
    </row>
    <row r="2434" ht="12.75">
      <c r="F2434" s="410"/>
    </row>
    <row r="2435" ht="12.75">
      <c r="F2435" s="410"/>
    </row>
    <row r="2436" ht="12.75">
      <c r="F2436" s="410"/>
    </row>
    <row r="2437" ht="12.75">
      <c r="F2437" s="410"/>
    </row>
    <row r="2438" ht="12.75">
      <c r="F2438" s="410"/>
    </row>
    <row r="2439" ht="12.75">
      <c r="F2439" s="410"/>
    </row>
    <row r="2440" ht="12.75">
      <c r="F2440" s="410"/>
    </row>
    <row r="2441" ht="12.75">
      <c r="F2441" s="410"/>
    </row>
    <row r="2442" ht="12.75">
      <c r="F2442" s="410"/>
    </row>
    <row r="2443" ht="12.75">
      <c r="F2443" s="410"/>
    </row>
    <row r="2444" ht="12.75">
      <c r="F2444" s="410"/>
    </row>
    <row r="2445" ht="12.75">
      <c r="F2445" s="410"/>
    </row>
    <row r="2446" ht="12.75">
      <c r="F2446" s="410"/>
    </row>
    <row r="2447" ht="12.75">
      <c r="F2447" s="410"/>
    </row>
    <row r="2448" ht="12.75">
      <c r="F2448" s="410"/>
    </row>
    <row r="2449" ht="12.75">
      <c r="F2449" s="410"/>
    </row>
    <row r="2450" ht="12.75">
      <c r="F2450" s="410"/>
    </row>
    <row r="2451" ht="12.75">
      <c r="F2451" s="410"/>
    </row>
    <row r="2452" ht="12.75">
      <c r="F2452" s="410"/>
    </row>
    <row r="2453" ht="12.75">
      <c r="F2453" s="410"/>
    </row>
    <row r="2454" ht="12.75">
      <c r="F2454" s="410"/>
    </row>
    <row r="2455" ht="12.75">
      <c r="F2455" s="410"/>
    </row>
    <row r="2456" ht="12.75">
      <c r="F2456" s="410"/>
    </row>
    <row r="2457" ht="12.75">
      <c r="F2457" s="410"/>
    </row>
    <row r="2458" ht="12.75">
      <c r="F2458" s="410"/>
    </row>
    <row r="2459" ht="12.75">
      <c r="F2459" s="410"/>
    </row>
    <row r="2460" ht="12.75">
      <c r="F2460" s="410"/>
    </row>
    <row r="2461" ht="12.75">
      <c r="F2461" s="410"/>
    </row>
    <row r="2462" ht="12.75">
      <c r="F2462" s="410"/>
    </row>
    <row r="2463" ht="12.75">
      <c r="F2463" s="410"/>
    </row>
    <row r="2464" ht="12.75">
      <c r="F2464" s="410"/>
    </row>
    <row r="2465" ht="12.75">
      <c r="F2465" s="410"/>
    </row>
    <row r="2466" ht="12.75">
      <c r="F2466" s="410"/>
    </row>
    <row r="2467" ht="12.75">
      <c r="F2467" s="410"/>
    </row>
    <row r="2468" ht="12.75">
      <c r="F2468" s="410"/>
    </row>
    <row r="2469" ht="12.75">
      <c r="F2469" s="410"/>
    </row>
    <row r="2470" ht="12.75">
      <c r="F2470" s="410"/>
    </row>
    <row r="2471" ht="12.75">
      <c r="F2471" s="410"/>
    </row>
    <row r="2472" ht="12.75">
      <c r="F2472" s="410"/>
    </row>
    <row r="2473" ht="12.75">
      <c r="F2473" s="410"/>
    </row>
    <row r="2474" ht="12.75">
      <c r="F2474" s="410"/>
    </row>
    <row r="2475" ht="12.75">
      <c r="F2475" s="410"/>
    </row>
    <row r="2476" ht="12.75">
      <c r="F2476" s="410"/>
    </row>
    <row r="2477" ht="12.75">
      <c r="F2477" s="410"/>
    </row>
    <row r="2478" ht="12.75">
      <c r="F2478" s="410"/>
    </row>
    <row r="2479" ht="12.75">
      <c r="F2479" s="410"/>
    </row>
    <row r="2480" ht="12.75">
      <c r="F2480" s="410"/>
    </row>
    <row r="2481" ht="12.75">
      <c r="F2481" s="410"/>
    </row>
    <row r="2482" ht="12.75">
      <c r="F2482" s="410"/>
    </row>
    <row r="2483" ht="12.75">
      <c r="F2483" s="410"/>
    </row>
    <row r="2484" ht="12.75">
      <c r="F2484" s="410"/>
    </row>
    <row r="2485" ht="12.75">
      <c r="F2485" s="410"/>
    </row>
    <row r="2486" ht="12.75">
      <c r="F2486" s="410"/>
    </row>
    <row r="2487" ht="12.75">
      <c r="F2487" s="410"/>
    </row>
    <row r="2488" ht="12.75">
      <c r="F2488" s="410"/>
    </row>
    <row r="2489" ht="12.75">
      <c r="F2489" s="410"/>
    </row>
    <row r="2490" ht="12.75">
      <c r="F2490" s="410"/>
    </row>
    <row r="2491" ht="12.75">
      <c r="F2491" s="410"/>
    </row>
    <row r="2492" ht="12.75">
      <c r="F2492" s="410"/>
    </row>
    <row r="2493" ht="12.75">
      <c r="F2493" s="410"/>
    </row>
    <row r="2494" ht="12.75">
      <c r="F2494" s="410"/>
    </row>
    <row r="2495" ht="12.75">
      <c r="F2495" s="410"/>
    </row>
    <row r="2496" ht="12.75">
      <c r="F2496" s="410"/>
    </row>
    <row r="2497" ht="12.75">
      <c r="F2497" s="410"/>
    </row>
    <row r="2498" ht="12.75">
      <c r="F2498" s="410"/>
    </row>
    <row r="2499" ht="12.75">
      <c r="F2499" s="410"/>
    </row>
    <row r="2500" ht="12.75">
      <c r="F2500" s="410"/>
    </row>
    <row r="2501" ht="12.75">
      <c r="F2501" s="410"/>
    </row>
    <row r="2502" ht="12.75">
      <c r="F2502" s="410"/>
    </row>
    <row r="2503" ht="12.75">
      <c r="F2503" s="410"/>
    </row>
    <row r="2504" ht="12.75">
      <c r="F2504" s="410"/>
    </row>
    <row r="2505" ht="12.75">
      <c r="F2505" s="410"/>
    </row>
    <row r="2506" ht="12.75">
      <c r="F2506" s="410"/>
    </row>
    <row r="2507" ht="12.75">
      <c r="F2507" s="410"/>
    </row>
    <row r="2508" ht="12.75">
      <c r="F2508" s="410"/>
    </row>
    <row r="2509" ht="12.75">
      <c r="F2509" s="410"/>
    </row>
    <row r="2510" ht="12.75">
      <c r="F2510" s="410"/>
    </row>
    <row r="2511" ht="12.75">
      <c r="F2511" s="410"/>
    </row>
    <row r="2512" ht="12.75">
      <c r="F2512" s="410"/>
    </row>
    <row r="2513" ht="12.75">
      <c r="F2513" s="410"/>
    </row>
    <row r="2514" ht="12.75">
      <c r="F2514" s="410"/>
    </row>
    <row r="2515" ht="12.75">
      <c r="F2515" s="410"/>
    </row>
    <row r="2516" ht="12.75">
      <c r="F2516" s="410"/>
    </row>
    <row r="2517" ht="12.75">
      <c r="F2517" s="410"/>
    </row>
    <row r="2518" ht="12.75">
      <c r="F2518" s="410"/>
    </row>
    <row r="2519" ht="12.75">
      <c r="F2519" s="410"/>
    </row>
    <row r="2520" ht="12.75">
      <c r="F2520" s="410"/>
    </row>
    <row r="2521" ht="12.75">
      <c r="F2521" s="410"/>
    </row>
    <row r="2522" ht="12.75">
      <c r="F2522" s="410"/>
    </row>
    <row r="2523" ht="12.75">
      <c r="F2523" s="410"/>
    </row>
    <row r="2524" ht="12.75">
      <c r="F2524" s="410"/>
    </row>
    <row r="2525" ht="12.75">
      <c r="F2525" s="410"/>
    </row>
    <row r="2526" ht="12.75">
      <c r="F2526" s="410"/>
    </row>
    <row r="2527" ht="12.75">
      <c r="F2527" s="410"/>
    </row>
    <row r="2528" ht="12.75">
      <c r="F2528" s="410"/>
    </row>
    <row r="2529" ht="12.75">
      <c r="F2529" s="410"/>
    </row>
    <row r="2530" ht="12.75">
      <c r="F2530" s="410"/>
    </row>
    <row r="2531" ht="12.75">
      <c r="F2531" s="410"/>
    </row>
    <row r="2532" ht="12.75">
      <c r="F2532" s="410"/>
    </row>
    <row r="2533" ht="12.75">
      <c r="F2533" s="410"/>
    </row>
    <row r="2534" ht="12.75">
      <c r="F2534" s="410"/>
    </row>
    <row r="2535" ht="12.75">
      <c r="F2535" s="410"/>
    </row>
    <row r="2536" ht="12.75">
      <c r="F2536" s="410"/>
    </row>
    <row r="2537" ht="12.75">
      <c r="F2537" s="410"/>
    </row>
    <row r="2538" ht="12.75">
      <c r="F2538" s="410"/>
    </row>
    <row r="2539" ht="12.75">
      <c r="F2539" s="410"/>
    </row>
    <row r="2540" ht="12.75">
      <c r="F2540" s="410"/>
    </row>
    <row r="2541" ht="12.75">
      <c r="F2541" s="410"/>
    </row>
    <row r="2542" ht="12.75">
      <c r="F2542" s="410"/>
    </row>
    <row r="2543" ht="12.75">
      <c r="F2543" s="410"/>
    </row>
    <row r="2544" ht="12.75">
      <c r="F2544" s="410"/>
    </row>
    <row r="2545" ht="12.75">
      <c r="F2545" s="410"/>
    </row>
    <row r="2546" ht="12.75">
      <c r="F2546" s="410"/>
    </row>
    <row r="2547" ht="12.75">
      <c r="F2547" s="410"/>
    </row>
    <row r="2548" ht="12.75">
      <c r="F2548" s="410"/>
    </row>
    <row r="2549" ht="12.75">
      <c r="F2549" s="410"/>
    </row>
    <row r="2550" ht="12.75">
      <c r="F2550" s="410"/>
    </row>
    <row r="2551" ht="12.75">
      <c r="F2551" s="410"/>
    </row>
    <row r="2552" ht="12.75">
      <c r="F2552" s="410"/>
    </row>
    <row r="2553" ht="12.75">
      <c r="F2553" s="410"/>
    </row>
    <row r="2554" ht="12.75">
      <c r="F2554" s="410"/>
    </row>
    <row r="2555" ht="12.75">
      <c r="F2555" s="410"/>
    </row>
    <row r="2556" ht="12.75">
      <c r="F2556" s="410"/>
    </row>
    <row r="2557" ht="12.75">
      <c r="F2557" s="410"/>
    </row>
    <row r="2558" ht="12.75">
      <c r="F2558" s="410"/>
    </row>
    <row r="2559" ht="12.75">
      <c r="F2559" s="410"/>
    </row>
    <row r="2560" ht="12.75">
      <c r="F2560" s="410"/>
    </row>
    <row r="2561" ht="12.75">
      <c r="F2561" s="410"/>
    </row>
    <row r="2562" ht="12.75">
      <c r="F2562" s="410"/>
    </row>
    <row r="2563" ht="12.75">
      <c r="F2563" s="410"/>
    </row>
    <row r="2564" ht="12.75">
      <c r="F2564" s="410"/>
    </row>
    <row r="2565" ht="12.75">
      <c r="F2565" s="410"/>
    </row>
    <row r="2566" ht="12.75">
      <c r="F2566" s="410"/>
    </row>
    <row r="2567" ht="12.75">
      <c r="F2567" s="410"/>
    </row>
    <row r="2568" ht="12.75">
      <c r="F2568" s="410"/>
    </row>
    <row r="2569" ht="12.75">
      <c r="F2569" s="410"/>
    </row>
    <row r="2570" ht="12.75">
      <c r="F2570" s="410"/>
    </row>
    <row r="2571" ht="12.75">
      <c r="F2571" s="410"/>
    </row>
    <row r="2572" ht="12.75">
      <c r="F2572" s="410"/>
    </row>
    <row r="2573" ht="12.75">
      <c r="F2573" s="410"/>
    </row>
    <row r="2574" ht="12.75">
      <c r="F2574" s="410"/>
    </row>
    <row r="2575" ht="12.75">
      <c r="F2575" s="410"/>
    </row>
    <row r="2576" ht="12.75">
      <c r="F2576" s="410"/>
    </row>
    <row r="2577" ht="12.75">
      <c r="F2577" s="410"/>
    </row>
    <row r="2578" ht="12.75">
      <c r="F2578" s="410"/>
    </row>
    <row r="2579" ht="12.75">
      <c r="F2579" s="410"/>
    </row>
    <row r="2580" ht="12.75">
      <c r="F2580" s="410"/>
    </row>
    <row r="2581" ht="12.75">
      <c r="F2581" s="410"/>
    </row>
    <row r="2582" ht="12.75">
      <c r="F2582" s="410"/>
    </row>
    <row r="2583" ht="12.75">
      <c r="F2583" s="410"/>
    </row>
    <row r="2584" ht="12.75">
      <c r="F2584" s="410"/>
    </row>
    <row r="2585" ht="12.75">
      <c r="F2585" s="410"/>
    </row>
    <row r="2586" ht="12.75">
      <c r="F2586" s="410"/>
    </row>
    <row r="2587" ht="12.75">
      <c r="F2587" s="410"/>
    </row>
    <row r="2588" ht="12.75">
      <c r="F2588" s="410"/>
    </row>
    <row r="2589" ht="12.75">
      <c r="F2589" s="410"/>
    </row>
    <row r="2590" ht="12.75">
      <c r="F2590" s="410"/>
    </row>
    <row r="2591" ht="12.75">
      <c r="F2591" s="410"/>
    </row>
    <row r="2592" ht="12.75">
      <c r="F2592" s="410"/>
    </row>
    <row r="2593" ht="12.75">
      <c r="F2593" s="410"/>
    </row>
    <row r="2594" ht="12.75">
      <c r="F2594" s="410"/>
    </row>
    <row r="2595" ht="12.75">
      <c r="F2595" s="410"/>
    </row>
    <row r="2596" ht="12.75">
      <c r="F2596" s="410"/>
    </row>
    <row r="2597" ht="12.75">
      <c r="F2597" s="410"/>
    </row>
    <row r="2598" ht="12.75">
      <c r="F2598" s="410"/>
    </row>
    <row r="2599" ht="12.75">
      <c r="F2599" s="410"/>
    </row>
    <row r="2600" ht="12.75">
      <c r="F2600" s="410"/>
    </row>
    <row r="2601" ht="12.75">
      <c r="F2601" s="410"/>
    </row>
    <row r="2602" ht="12.75">
      <c r="F2602" s="410"/>
    </row>
    <row r="2603" ht="12.75">
      <c r="F2603" s="410"/>
    </row>
    <row r="2604" ht="12.75">
      <c r="F2604" s="410"/>
    </row>
    <row r="2605" ht="12.75">
      <c r="F2605" s="410"/>
    </row>
    <row r="2606" ht="12.75">
      <c r="F2606" s="410"/>
    </row>
    <row r="2607" ht="12.75">
      <c r="F2607" s="410"/>
    </row>
    <row r="2608" ht="12.75">
      <c r="F2608" s="410"/>
    </row>
    <row r="2609" ht="12.75">
      <c r="F2609" s="410"/>
    </row>
    <row r="2610" ht="12.75">
      <c r="F2610" s="410"/>
    </row>
    <row r="2611" ht="12.75">
      <c r="F2611" s="410"/>
    </row>
    <row r="2612" ht="12.75">
      <c r="F2612" s="410"/>
    </row>
    <row r="2613" ht="12.75">
      <c r="F2613" s="410"/>
    </row>
    <row r="2614" ht="12.75">
      <c r="F2614" s="410"/>
    </row>
    <row r="2615" ht="12.75">
      <c r="F2615" s="410"/>
    </row>
    <row r="2616" ht="12.75">
      <c r="F2616" s="410"/>
    </row>
    <row r="2617" ht="12.75">
      <c r="F2617" s="410"/>
    </row>
    <row r="2618" ht="12.75">
      <c r="F2618" s="410"/>
    </row>
    <row r="2619" ht="12.75">
      <c r="F2619" s="410"/>
    </row>
    <row r="2620" ht="12.75">
      <c r="F2620" s="410"/>
    </row>
    <row r="2621" ht="12.75">
      <c r="F2621" s="410"/>
    </row>
    <row r="2622" ht="12.75">
      <c r="F2622" s="410"/>
    </row>
    <row r="2623" ht="12.75">
      <c r="F2623" s="410"/>
    </row>
    <row r="2624" ht="12.75">
      <c r="F2624" s="410"/>
    </row>
    <row r="2625" ht="12.75">
      <c r="F2625" s="410"/>
    </row>
    <row r="2626" ht="12.75">
      <c r="F2626" s="410"/>
    </row>
    <row r="2627" ht="12.75">
      <c r="F2627" s="410"/>
    </row>
    <row r="2628" ht="12.75">
      <c r="F2628" s="410"/>
    </row>
    <row r="2629" ht="12.75">
      <c r="F2629" s="410"/>
    </row>
    <row r="2630" ht="12.75">
      <c r="F2630" s="410"/>
    </row>
    <row r="2631" ht="12.75">
      <c r="F2631" s="410"/>
    </row>
    <row r="2632" ht="12.75">
      <c r="F2632" s="410"/>
    </row>
    <row r="2633" ht="12.75">
      <c r="F2633" s="410"/>
    </row>
    <row r="2634" ht="12.75">
      <c r="F2634" s="410"/>
    </row>
    <row r="2635" ht="12.75">
      <c r="F2635" s="410"/>
    </row>
    <row r="2636" ht="12.75">
      <c r="F2636" s="410"/>
    </row>
    <row r="2637" ht="12.75">
      <c r="F2637" s="410"/>
    </row>
    <row r="2638" ht="12.75">
      <c r="F2638" s="410"/>
    </row>
    <row r="2639" ht="12.75">
      <c r="F2639" s="410"/>
    </row>
    <row r="2640" ht="12.75">
      <c r="F2640" s="410"/>
    </row>
    <row r="2641" ht="12.75">
      <c r="F2641" s="410"/>
    </row>
    <row r="2642" ht="12.75">
      <c r="F2642" s="410"/>
    </row>
    <row r="2643" ht="12.75">
      <c r="F2643" s="410"/>
    </row>
    <row r="2644" ht="12.75">
      <c r="F2644" s="410"/>
    </row>
    <row r="2645" ht="12.75">
      <c r="F2645" s="410"/>
    </row>
    <row r="2646" ht="12.75">
      <c r="F2646" s="410"/>
    </row>
    <row r="2647" ht="12.75">
      <c r="F2647" s="410"/>
    </row>
    <row r="2648" ht="12.75">
      <c r="F2648" s="410"/>
    </row>
    <row r="2649" ht="12.75">
      <c r="F2649" s="410"/>
    </row>
    <row r="2650" ht="12.75">
      <c r="F2650" s="410"/>
    </row>
    <row r="2651" ht="12.75">
      <c r="F2651" s="410"/>
    </row>
    <row r="2652" ht="12.75">
      <c r="F2652" s="410"/>
    </row>
    <row r="2653" ht="12.75">
      <c r="F2653" s="410"/>
    </row>
    <row r="2654" ht="12.75">
      <c r="F2654" s="410"/>
    </row>
    <row r="2655" ht="12.75">
      <c r="F2655" s="410"/>
    </row>
    <row r="2656" ht="12.75">
      <c r="F2656" s="410"/>
    </row>
    <row r="2657" ht="12.75">
      <c r="F2657" s="410"/>
    </row>
    <row r="2658" ht="12.75">
      <c r="F2658" s="410"/>
    </row>
    <row r="2659" ht="12.75">
      <c r="F2659" s="410"/>
    </row>
    <row r="2660" ht="12.75">
      <c r="F2660" s="410"/>
    </row>
    <row r="2661" ht="12.75">
      <c r="F2661" s="410"/>
    </row>
    <row r="2662" ht="12.75">
      <c r="F2662" s="410"/>
    </row>
    <row r="2663" ht="12.75">
      <c r="F2663" s="410"/>
    </row>
    <row r="2664" ht="12.75">
      <c r="F2664" s="410"/>
    </row>
    <row r="2665" ht="12.75">
      <c r="F2665" s="410"/>
    </row>
    <row r="2666" ht="12.75">
      <c r="F2666" s="410"/>
    </row>
    <row r="2667" ht="12.75">
      <c r="F2667" s="410"/>
    </row>
    <row r="2668" ht="12.75">
      <c r="F2668" s="410"/>
    </row>
    <row r="2669" ht="12.75">
      <c r="F2669" s="410"/>
    </row>
    <row r="2670" ht="12.75">
      <c r="F2670" s="410"/>
    </row>
    <row r="2671" ht="12.75">
      <c r="F2671" s="410"/>
    </row>
    <row r="2672" ht="12.75">
      <c r="F2672" s="410"/>
    </row>
    <row r="2673" ht="12.75">
      <c r="F2673" s="410"/>
    </row>
    <row r="2674" ht="12.75">
      <c r="F2674" s="410"/>
    </row>
    <row r="2675" ht="12.75">
      <c r="F2675" s="410"/>
    </row>
    <row r="2676" ht="12.75">
      <c r="F2676" s="410"/>
    </row>
    <row r="2677" ht="12.75">
      <c r="F2677" s="410"/>
    </row>
    <row r="2678" ht="12.75">
      <c r="F2678" s="410"/>
    </row>
    <row r="2679" ht="12.75">
      <c r="F2679" s="410"/>
    </row>
    <row r="2680" ht="12.75">
      <c r="F2680" s="410"/>
    </row>
    <row r="2681" ht="12.75">
      <c r="F2681" s="410"/>
    </row>
    <row r="2682" ht="12.75">
      <c r="F2682" s="410"/>
    </row>
    <row r="2683" ht="12.75">
      <c r="F2683" s="410"/>
    </row>
    <row r="2684" ht="12.75">
      <c r="F2684" s="410"/>
    </row>
    <row r="2685" ht="12.75">
      <c r="F2685" s="410"/>
    </row>
    <row r="2686" ht="12.75">
      <c r="F2686" s="410"/>
    </row>
    <row r="2687" ht="12.75">
      <c r="F2687" s="410"/>
    </row>
    <row r="2688" ht="12.75">
      <c r="F2688" s="410"/>
    </row>
    <row r="2689" ht="12.75">
      <c r="F2689" s="410"/>
    </row>
    <row r="2690" ht="12.75">
      <c r="F2690" s="410"/>
    </row>
    <row r="2691" ht="12.75">
      <c r="F2691" s="410"/>
    </row>
    <row r="2692" ht="12.75">
      <c r="F2692" s="410"/>
    </row>
    <row r="2693" ht="12.75">
      <c r="F2693" s="410"/>
    </row>
    <row r="2694" ht="12.75">
      <c r="F2694" s="410"/>
    </row>
    <row r="2695" ht="12.75">
      <c r="F2695" s="410"/>
    </row>
    <row r="2696" ht="12.75">
      <c r="F2696" s="410"/>
    </row>
    <row r="2697" ht="12.75">
      <c r="F2697" s="410"/>
    </row>
    <row r="2698" ht="12.75">
      <c r="F2698" s="410"/>
    </row>
    <row r="2699" ht="12.75">
      <c r="F2699" s="410"/>
    </row>
  </sheetData>
  <mergeCells count="10">
    <mergeCell ref="H4:S4"/>
    <mergeCell ref="A8:F8"/>
    <mergeCell ref="A9:F9"/>
    <mergeCell ref="A10:F10"/>
    <mergeCell ref="A11:F11"/>
    <mergeCell ref="A12:F12"/>
    <mergeCell ref="A13:F13"/>
    <mergeCell ref="A14:F14"/>
    <mergeCell ref="A141:C141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1"/>
  <sheetViews>
    <sheetView view="pageBreakPreview" zoomScale="60" workbookViewId="0" topLeftCell="A1">
      <selection activeCell="G19" sqref="G19:G128"/>
    </sheetView>
  </sheetViews>
  <sheetFormatPr defaultColWidth="9.125" defaultRowHeight="12.75" outlineLevelRow="2"/>
  <cols>
    <col min="1" max="1" width="6.25390625" style="523" customWidth="1"/>
    <col min="2" max="2" width="30.375" style="523" bestFit="1" customWidth="1"/>
    <col min="3" max="4" width="50.75390625" style="523" customWidth="1"/>
    <col min="5" max="5" width="3.125" style="523" bestFit="1" customWidth="1"/>
    <col min="6" max="6" width="8.00390625" style="523" bestFit="1" customWidth="1"/>
    <col min="7" max="7" width="10.00390625" style="525" bestFit="1" customWidth="1"/>
    <col min="8" max="8" width="14.75390625" style="525" bestFit="1" customWidth="1"/>
    <col min="9" max="16384" width="9.125" style="523" customWidth="1"/>
  </cols>
  <sheetData>
    <row r="1" spans="1:8" s="479" customFormat="1" ht="21.6" customHeight="1">
      <c r="A1" s="474"/>
      <c r="B1" s="475"/>
      <c r="C1" s="476"/>
      <c r="D1" s="476"/>
      <c r="E1" s="475"/>
      <c r="F1" s="477"/>
      <c r="G1" s="477"/>
      <c r="H1" s="478"/>
    </row>
    <row r="2" spans="1:8" s="487" customFormat="1" ht="12" customHeight="1" outlineLevel="2">
      <c r="A2" s="480"/>
      <c r="B2" s="481" t="s">
        <v>1024</v>
      </c>
      <c r="C2" s="482" t="s">
        <v>1025</v>
      </c>
      <c r="D2" s="482"/>
      <c r="E2" s="483"/>
      <c r="F2" s="484"/>
      <c r="G2" s="485"/>
      <c r="H2" s="486"/>
    </row>
    <row r="3" spans="1:8" s="487" customFormat="1" ht="12" customHeight="1" outlineLevel="2">
      <c r="A3" s="480"/>
      <c r="B3" s="481" t="s">
        <v>724</v>
      </c>
      <c r="C3" s="482" t="s">
        <v>1026</v>
      </c>
      <c r="D3" s="482"/>
      <c r="E3" s="483"/>
      <c r="F3" s="484"/>
      <c r="G3" s="485"/>
      <c r="H3" s="486"/>
    </row>
    <row r="4" spans="1:8" s="487" customFormat="1" ht="12" customHeight="1" outlineLevel="2">
      <c r="A4" s="480"/>
      <c r="B4" s="481" t="s">
        <v>1027</v>
      </c>
      <c r="C4" s="482" t="s">
        <v>1028</v>
      </c>
      <c r="D4" s="482"/>
      <c r="E4" s="483"/>
      <c r="F4" s="484"/>
      <c r="G4" s="485"/>
      <c r="H4" s="486"/>
    </row>
    <row r="5" spans="1:8" s="487" customFormat="1" ht="12" customHeight="1" outlineLevel="2">
      <c r="A5" s="480"/>
      <c r="B5" s="481" t="s">
        <v>1029</v>
      </c>
      <c r="C5" s="482" t="s">
        <v>1028</v>
      </c>
      <c r="D5" s="482"/>
      <c r="E5" s="483"/>
      <c r="F5" s="484"/>
      <c r="G5" s="485"/>
      <c r="H5" s="486"/>
    </row>
    <row r="6" spans="1:8" s="487" customFormat="1" ht="12" customHeight="1" outlineLevel="2">
      <c r="A6" s="480"/>
      <c r="B6" s="481" t="s">
        <v>1030</v>
      </c>
      <c r="C6" s="482" t="s">
        <v>1031</v>
      </c>
      <c r="D6" s="482"/>
      <c r="E6" s="483"/>
      <c r="F6" s="484"/>
      <c r="G6" s="485"/>
      <c r="H6" s="486"/>
    </row>
    <row r="7" spans="1:8" s="487" customFormat="1" ht="12" customHeight="1" outlineLevel="2">
      <c r="A7" s="480"/>
      <c r="B7" s="481" t="s">
        <v>563</v>
      </c>
      <c r="C7" s="482" t="s">
        <v>1032</v>
      </c>
      <c r="D7" s="482"/>
      <c r="E7" s="483"/>
      <c r="F7" s="484"/>
      <c r="G7" s="485"/>
      <c r="H7" s="486"/>
    </row>
    <row r="8" spans="1:8" s="487" customFormat="1" ht="12" customHeight="1" outlineLevel="2">
      <c r="A8" s="480"/>
      <c r="B8" s="481" t="s">
        <v>1033</v>
      </c>
      <c r="C8" s="482" t="s">
        <v>1031</v>
      </c>
      <c r="D8" s="482"/>
      <c r="E8" s="483"/>
      <c r="F8" s="484"/>
      <c r="G8" s="485"/>
      <c r="H8" s="486"/>
    </row>
    <row r="9" spans="1:8" s="488" customFormat="1" ht="21.6" customHeight="1">
      <c r="A9" s="474"/>
      <c r="B9" s="475"/>
      <c r="C9" s="475"/>
      <c r="D9" s="475"/>
      <c r="E9" s="475"/>
      <c r="F9" s="477"/>
      <c r="G9" s="477"/>
      <c r="H9" s="478"/>
    </row>
    <row r="10" spans="1:8" s="493" customFormat="1" ht="16.5" customHeight="1" thickBot="1">
      <c r="A10" s="489" t="s">
        <v>566</v>
      </c>
      <c r="B10" s="490" t="s">
        <v>1034</v>
      </c>
      <c r="C10" s="491" t="s">
        <v>1035</v>
      </c>
      <c r="D10" s="491" t="s">
        <v>1036</v>
      </c>
      <c r="E10" s="492" t="s">
        <v>71</v>
      </c>
      <c r="F10" s="489" t="s">
        <v>1037</v>
      </c>
      <c r="G10" s="489" t="s">
        <v>1038</v>
      </c>
      <c r="H10" s="489" t="s">
        <v>1039</v>
      </c>
    </row>
    <row r="11" spans="1:8" s="493" customFormat="1" ht="16.5" customHeight="1">
      <c r="A11" s="494"/>
      <c r="B11" s="481"/>
      <c r="C11" s="495"/>
      <c r="D11" s="495"/>
      <c r="E11" s="496"/>
      <c r="F11" s="494"/>
      <c r="G11" s="494"/>
      <c r="H11" s="494"/>
    </row>
    <row r="12" spans="1:8" s="503" customFormat="1" ht="17.25" customHeight="1">
      <c r="A12" s="497"/>
      <c r="B12" s="498" t="s">
        <v>1040</v>
      </c>
      <c r="C12" s="499"/>
      <c r="D12" s="499"/>
      <c r="E12" s="500"/>
      <c r="F12" s="501"/>
      <c r="G12" s="501"/>
      <c r="H12" s="502">
        <f>H18</f>
        <v>0</v>
      </c>
    </row>
    <row r="13" spans="1:8" s="503" customFormat="1" ht="17.25" customHeight="1">
      <c r="A13" s="497"/>
      <c r="B13" s="498" t="s">
        <v>1041</v>
      </c>
      <c r="C13" s="499"/>
      <c r="D13" s="499"/>
      <c r="E13" s="500"/>
      <c r="F13" s="501"/>
      <c r="G13" s="501"/>
      <c r="H13" s="502">
        <f>H41</f>
        <v>0</v>
      </c>
    </row>
    <row r="14" spans="1:8" s="503" customFormat="1" ht="17.25" customHeight="1">
      <c r="A14" s="497"/>
      <c r="B14" s="498" t="s">
        <v>1042</v>
      </c>
      <c r="C14" s="499"/>
      <c r="D14" s="499"/>
      <c r="E14" s="500"/>
      <c r="F14" s="501"/>
      <c r="G14" s="501"/>
      <c r="H14" s="502">
        <f>H89</f>
        <v>0</v>
      </c>
    </row>
    <row r="15" spans="1:8" s="503" customFormat="1" ht="17.25" customHeight="1" thickBot="1">
      <c r="A15" s="497"/>
      <c r="B15" s="498" t="s">
        <v>1043</v>
      </c>
      <c r="C15" s="499"/>
      <c r="D15" s="499"/>
      <c r="E15" s="500"/>
      <c r="F15" s="501"/>
      <c r="G15" s="501"/>
      <c r="H15" s="502">
        <f>H116</f>
        <v>0</v>
      </c>
    </row>
    <row r="16" spans="1:8" s="503" customFormat="1" ht="17.25" customHeight="1" thickBot="1">
      <c r="A16" s="497"/>
      <c r="B16" s="504" t="s">
        <v>739</v>
      </c>
      <c r="C16" s="505"/>
      <c r="D16" s="505"/>
      <c r="E16" s="506"/>
      <c r="F16" s="507"/>
      <c r="G16" s="507"/>
      <c r="H16" s="508">
        <f>H12+H13+H14+H15</f>
        <v>0</v>
      </c>
    </row>
    <row r="17" spans="1:8" s="493" customFormat="1" ht="16.5" customHeight="1">
      <c r="A17" s="494"/>
      <c r="B17" s="481"/>
      <c r="C17" s="495"/>
      <c r="D17" s="495"/>
      <c r="E17" s="496"/>
      <c r="F17" s="494"/>
      <c r="G17" s="494"/>
      <c r="H17" s="494"/>
    </row>
    <row r="18" spans="1:8" s="514" customFormat="1" ht="17.25" customHeight="1">
      <c r="A18" s="509"/>
      <c r="B18" s="510" t="s">
        <v>1040</v>
      </c>
      <c r="C18" s="511"/>
      <c r="D18" s="511"/>
      <c r="E18" s="512"/>
      <c r="F18" s="513"/>
      <c r="G18" s="513"/>
      <c r="H18" s="502">
        <f>SUBTOTAL(9,H19:H40)</f>
        <v>0</v>
      </c>
    </row>
    <row r="19" spans="1:8" s="479" customFormat="1" ht="29.25" customHeight="1" outlineLevel="2">
      <c r="A19" s="515">
        <v>1</v>
      </c>
      <c r="B19" s="516" t="s">
        <v>1044</v>
      </c>
      <c r="C19" s="517" t="s">
        <v>1045</v>
      </c>
      <c r="D19" s="517" t="s">
        <v>1046</v>
      </c>
      <c r="E19" s="518" t="s">
        <v>750</v>
      </c>
      <c r="F19" s="519">
        <v>4</v>
      </c>
      <c r="G19" s="520"/>
      <c r="H19" s="521">
        <f aca="true" t="shared" si="0" ref="H19:H25">G19*F19</f>
        <v>0</v>
      </c>
    </row>
    <row r="20" spans="1:8" s="479" customFormat="1" ht="20.25" customHeight="1" outlineLevel="2">
      <c r="A20" s="515">
        <v>2</v>
      </c>
      <c r="B20" s="516"/>
      <c r="C20" s="517" t="s">
        <v>1047</v>
      </c>
      <c r="D20" s="517"/>
      <c r="E20" s="518" t="s">
        <v>750</v>
      </c>
      <c r="F20" s="519">
        <v>4</v>
      </c>
      <c r="G20" s="520"/>
      <c r="H20" s="521">
        <f t="shared" si="0"/>
        <v>0</v>
      </c>
    </row>
    <row r="21" spans="1:8" s="479" customFormat="1" ht="20.25" customHeight="1" outlineLevel="2">
      <c r="A21" s="515">
        <v>3</v>
      </c>
      <c r="B21" s="516"/>
      <c r="C21" s="517" t="s">
        <v>1048</v>
      </c>
      <c r="D21" s="517"/>
      <c r="E21" s="518" t="s">
        <v>750</v>
      </c>
      <c r="F21" s="519">
        <v>4</v>
      </c>
      <c r="G21" s="520"/>
      <c r="H21" s="521">
        <f t="shared" si="0"/>
        <v>0</v>
      </c>
    </row>
    <row r="22" spans="1:8" s="479" customFormat="1" ht="20.25" customHeight="1" outlineLevel="2">
      <c r="A22" s="515">
        <v>4</v>
      </c>
      <c r="B22" s="516"/>
      <c r="C22" s="517" t="s">
        <v>1049</v>
      </c>
      <c r="D22" s="517" t="s">
        <v>1050</v>
      </c>
      <c r="E22" s="518" t="s">
        <v>750</v>
      </c>
      <c r="F22" s="519">
        <v>4</v>
      </c>
      <c r="G22" s="520"/>
      <c r="H22" s="521">
        <f t="shared" si="0"/>
        <v>0</v>
      </c>
    </row>
    <row r="23" spans="1:8" s="479" customFormat="1" ht="20.25" customHeight="1" outlineLevel="2">
      <c r="A23" s="515">
        <v>5</v>
      </c>
      <c r="B23" s="516"/>
      <c r="C23" s="517" t="s">
        <v>1051</v>
      </c>
      <c r="D23" s="517" t="s">
        <v>1050</v>
      </c>
      <c r="E23" s="518" t="s">
        <v>750</v>
      </c>
      <c r="F23" s="519">
        <v>4</v>
      </c>
      <c r="G23" s="520"/>
      <c r="H23" s="521">
        <f t="shared" si="0"/>
        <v>0</v>
      </c>
    </row>
    <row r="24" spans="1:8" s="479" customFormat="1" ht="32.45" customHeight="1" outlineLevel="2">
      <c r="A24" s="515">
        <v>6</v>
      </c>
      <c r="B24" s="516"/>
      <c r="C24" s="517" t="s">
        <v>1052</v>
      </c>
      <c r="D24" s="517" t="s">
        <v>1053</v>
      </c>
      <c r="E24" s="518" t="s">
        <v>750</v>
      </c>
      <c r="F24" s="519">
        <v>2</v>
      </c>
      <c r="G24" s="520"/>
      <c r="H24" s="521">
        <f t="shared" si="0"/>
        <v>0</v>
      </c>
    </row>
    <row r="25" spans="1:8" s="479" customFormat="1" ht="20.25" customHeight="1" outlineLevel="2">
      <c r="A25" s="515">
        <v>7</v>
      </c>
      <c r="B25" s="516"/>
      <c r="C25" s="517" t="s">
        <v>1054</v>
      </c>
      <c r="D25" s="517" t="s">
        <v>1055</v>
      </c>
      <c r="E25" s="518" t="s">
        <v>299</v>
      </c>
      <c r="F25" s="519">
        <v>1</v>
      </c>
      <c r="G25" s="520"/>
      <c r="H25" s="521">
        <f t="shared" si="0"/>
        <v>0</v>
      </c>
    </row>
    <row r="26" spans="1:8" s="514" customFormat="1" ht="17.25" customHeight="1">
      <c r="A26" s="509"/>
      <c r="B26" s="522" t="s">
        <v>1056</v>
      </c>
      <c r="C26" s="511"/>
      <c r="D26" s="511"/>
      <c r="E26" s="512"/>
      <c r="F26" s="513"/>
      <c r="G26" s="513"/>
      <c r="H26" s="502"/>
    </row>
    <row r="27" spans="1:8" s="479" customFormat="1" ht="20.25" customHeight="1" outlineLevel="2">
      <c r="A27" s="515">
        <v>8</v>
      </c>
      <c r="B27" s="516" t="s">
        <v>1057</v>
      </c>
      <c r="C27" s="517" t="s">
        <v>1058</v>
      </c>
      <c r="D27" s="517" t="s">
        <v>1059</v>
      </c>
      <c r="E27" s="518" t="s">
        <v>750</v>
      </c>
      <c r="F27" s="519">
        <v>1</v>
      </c>
      <c r="G27" s="520"/>
      <c r="H27" s="521">
        <f aca="true" t="shared" si="1" ref="H27:H112">G27*F27</f>
        <v>0</v>
      </c>
    </row>
    <row r="28" spans="1:8" s="479" customFormat="1" ht="20.25" customHeight="1" outlineLevel="2">
      <c r="A28" s="515">
        <v>9</v>
      </c>
      <c r="B28" s="516" t="s">
        <v>1060</v>
      </c>
      <c r="C28" s="517" t="s">
        <v>1061</v>
      </c>
      <c r="D28" s="517" t="s">
        <v>1062</v>
      </c>
      <c r="E28" s="518" t="s">
        <v>750</v>
      </c>
      <c r="F28" s="519">
        <v>1</v>
      </c>
      <c r="G28" s="520"/>
      <c r="H28" s="521">
        <f t="shared" si="1"/>
        <v>0</v>
      </c>
    </row>
    <row r="29" spans="1:8" s="479" customFormat="1" ht="20.25" customHeight="1" outlineLevel="2">
      <c r="A29" s="515">
        <v>10</v>
      </c>
      <c r="B29" s="516" t="s">
        <v>1063</v>
      </c>
      <c r="C29" s="517" t="s">
        <v>1064</v>
      </c>
      <c r="D29" s="517" t="s">
        <v>1065</v>
      </c>
      <c r="E29" s="518" t="s">
        <v>750</v>
      </c>
      <c r="F29" s="519">
        <v>1</v>
      </c>
      <c r="G29" s="520"/>
      <c r="H29" s="521">
        <f t="shared" si="1"/>
        <v>0</v>
      </c>
    </row>
    <row r="30" spans="1:8" s="479" customFormat="1" ht="20.25" customHeight="1" outlineLevel="2">
      <c r="A30" s="515">
        <v>11</v>
      </c>
      <c r="B30" s="516" t="s">
        <v>1066</v>
      </c>
      <c r="C30" s="517" t="s">
        <v>1067</v>
      </c>
      <c r="D30" s="517" t="s">
        <v>1068</v>
      </c>
      <c r="E30" s="518" t="s">
        <v>750</v>
      </c>
      <c r="F30" s="519">
        <v>1</v>
      </c>
      <c r="G30" s="520"/>
      <c r="H30" s="521">
        <f t="shared" si="1"/>
        <v>0</v>
      </c>
    </row>
    <row r="31" spans="1:8" s="479" customFormat="1" ht="20.25" customHeight="1" outlineLevel="2">
      <c r="A31" s="515">
        <v>12</v>
      </c>
      <c r="B31" s="516" t="s">
        <v>1069</v>
      </c>
      <c r="C31" s="517" t="s">
        <v>1070</v>
      </c>
      <c r="D31" s="517" t="s">
        <v>1071</v>
      </c>
      <c r="E31" s="518" t="s">
        <v>750</v>
      </c>
      <c r="F31" s="519">
        <v>1</v>
      </c>
      <c r="G31" s="520"/>
      <c r="H31" s="521">
        <f t="shared" si="1"/>
        <v>0</v>
      </c>
    </row>
    <row r="32" spans="1:8" s="479" customFormat="1" ht="20.25" customHeight="1" outlineLevel="2">
      <c r="A32" s="515">
        <v>13</v>
      </c>
      <c r="B32" s="516" t="s">
        <v>1072</v>
      </c>
      <c r="C32" s="517" t="s">
        <v>1073</v>
      </c>
      <c r="D32" s="517" t="s">
        <v>1074</v>
      </c>
      <c r="E32" s="518" t="s">
        <v>750</v>
      </c>
      <c r="F32" s="519">
        <v>1</v>
      </c>
      <c r="G32" s="520"/>
      <c r="H32" s="521">
        <f t="shared" si="1"/>
        <v>0</v>
      </c>
    </row>
    <row r="33" spans="1:8" s="479" customFormat="1" ht="20.25" customHeight="1" outlineLevel="2">
      <c r="A33" s="515">
        <v>14</v>
      </c>
      <c r="B33" s="516" t="s">
        <v>1075</v>
      </c>
      <c r="C33" s="517" t="s">
        <v>1076</v>
      </c>
      <c r="D33" s="517" t="s">
        <v>1077</v>
      </c>
      <c r="E33" s="518" t="s">
        <v>750</v>
      </c>
      <c r="F33" s="519">
        <v>1</v>
      </c>
      <c r="G33" s="520"/>
      <c r="H33" s="521">
        <f t="shared" si="1"/>
        <v>0</v>
      </c>
    </row>
    <row r="34" spans="1:8" s="479" customFormat="1" ht="20.25" customHeight="1" outlineLevel="2">
      <c r="A34" s="515">
        <v>15</v>
      </c>
      <c r="B34" s="516" t="s">
        <v>1078</v>
      </c>
      <c r="C34" s="517" t="s">
        <v>1079</v>
      </c>
      <c r="D34" s="517" t="s">
        <v>1080</v>
      </c>
      <c r="E34" s="518" t="s">
        <v>750</v>
      </c>
      <c r="F34" s="519">
        <v>1</v>
      </c>
      <c r="G34" s="520"/>
      <c r="H34" s="521">
        <f t="shared" si="1"/>
        <v>0</v>
      </c>
    </row>
    <row r="35" spans="1:8" s="479" customFormat="1" ht="20.25" customHeight="1" outlineLevel="2">
      <c r="A35" s="515">
        <v>16</v>
      </c>
      <c r="B35" s="516" t="s">
        <v>1081</v>
      </c>
      <c r="C35" s="517" t="s">
        <v>1082</v>
      </c>
      <c r="D35" s="517" t="s">
        <v>1083</v>
      </c>
      <c r="E35" s="518" t="s">
        <v>750</v>
      </c>
      <c r="F35" s="519">
        <v>1</v>
      </c>
      <c r="G35" s="520"/>
      <c r="H35" s="521">
        <f t="shared" si="1"/>
        <v>0</v>
      </c>
    </row>
    <row r="36" spans="1:8" s="479" customFormat="1" ht="20.25" customHeight="1" outlineLevel="2">
      <c r="A36" s="515">
        <v>17</v>
      </c>
      <c r="B36" s="516" t="s">
        <v>1084</v>
      </c>
      <c r="C36" s="517" t="s">
        <v>1085</v>
      </c>
      <c r="D36" s="517" t="s">
        <v>1086</v>
      </c>
      <c r="E36" s="518" t="s">
        <v>750</v>
      </c>
      <c r="F36" s="519">
        <v>1</v>
      </c>
      <c r="G36" s="520"/>
      <c r="H36" s="521">
        <f t="shared" si="1"/>
        <v>0</v>
      </c>
    </row>
    <row r="37" spans="1:8" s="514" customFormat="1" ht="17.25" customHeight="1">
      <c r="A37" s="509"/>
      <c r="B37" s="522" t="s">
        <v>1087</v>
      </c>
      <c r="C37" s="511"/>
      <c r="D37" s="511"/>
      <c r="E37" s="512"/>
      <c r="F37" s="513"/>
      <c r="G37" s="513"/>
      <c r="H37" s="502"/>
    </row>
    <row r="38" spans="1:8" s="479" customFormat="1" ht="20.25" customHeight="1" outlineLevel="2">
      <c r="A38" s="515">
        <v>18</v>
      </c>
      <c r="B38" s="516" t="s">
        <v>1088</v>
      </c>
      <c r="C38" s="517" t="s">
        <v>1089</v>
      </c>
      <c r="D38" s="517" t="s">
        <v>1090</v>
      </c>
      <c r="E38" s="518" t="s">
        <v>750</v>
      </c>
      <c r="F38" s="519">
        <v>8</v>
      </c>
      <c r="G38" s="520"/>
      <c r="H38" s="521">
        <f t="shared" si="1"/>
        <v>0</v>
      </c>
    </row>
    <row r="39" spans="1:8" s="479" customFormat="1" ht="20.25" customHeight="1" outlineLevel="2">
      <c r="A39" s="515">
        <v>19</v>
      </c>
      <c r="B39" s="516" t="s">
        <v>1091</v>
      </c>
      <c r="C39" s="517" t="s">
        <v>1092</v>
      </c>
      <c r="D39" s="517" t="s">
        <v>1093</v>
      </c>
      <c r="E39" s="518" t="s">
        <v>750</v>
      </c>
      <c r="F39" s="519">
        <v>2</v>
      </c>
      <c r="G39" s="520"/>
      <c r="H39" s="521">
        <f t="shared" si="1"/>
        <v>0</v>
      </c>
    </row>
    <row r="40" spans="1:8" s="479" customFormat="1" ht="20.25" customHeight="1" outlineLevel="2">
      <c r="A40" s="515">
        <v>20</v>
      </c>
      <c r="B40" s="516" t="s">
        <v>1094</v>
      </c>
      <c r="C40" s="517" t="s">
        <v>1095</v>
      </c>
      <c r="D40" s="517"/>
      <c r="E40" s="518" t="s">
        <v>750</v>
      </c>
      <c r="F40" s="519">
        <v>1</v>
      </c>
      <c r="G40" s="520"/>
      <c r="H40" s="521">
        <f t="shared" si="1"/>
        <v>0</v>
      </c>
    </row>
    <row r="41" spans="1:8" s="514" customFormat="1" ht="17.25" customHeight="1">
      <c r="A41" s="509"/>
      <c r="B41" s="510" t="s">
        <v>1041</v>
      </c>
      <c r="C41" s="511"/>
      <c r="D41" s="511"/>
      <c r="E41" s="512"/>
      <c r="F41" s="513"/>
      <c r="G41" s="513"/>
      <c r="H41" s="502">
        <f>SUBTOTAL(9,H42:H88)</f>
        <v>0</v>
      </c>
    </row>
    <row r="42" spans="1:8" s="479" customFormat="1" ht="20.25" customHeight="1" outlineLevel="2">
      <c r="A42" s="515">
        <v>21</v>
      </c>
      <c r="B42" s="516"/>
      <c r="C42" s="517" t="s">
        <v>1096</v>
      </c>
      <c r="D42" s="517" t="s">
        <v>1097</v>
      </c>
      <c r="E42" s="518" t="s">
        <v>750</v>
      </c>
      <c r="F42" s="519">
        <v>1</v>
      </c>
      <c r="G42" s="520"/>
      <c r="H42" s="521">
        <f t="shared" si="1"/>
        <v>0</v>
      </c>
    </row>
    <row r="43" spans="1:8" s="479" customFormat="1" ht="20.25" customHeight="1" outlineLevel="2">
      <c r="A43" s="515">
        <v>22</v>
      </c>
      <c r="B43" s="516" t="s">
        <v>1098</v>
      </c>
      <c r="C43" s="517" t="s">
        <v>1099</v>
      </c>
      <c r="D43" s="517" t="s">
        <v>1100</v>
      </c>
      <c r="E43" s="518" t="s">
        <v>750</v>
      </c>
      <c r="F43" s="519">
        <v>1</v>
      </c>
      <c r="G43" s="520"/>
      <c r="H43" s="521">
        <f t="shared" si="1"/>
        <v>0</v>
      </c>
    </row>
    <row r="44" spans="1:8" s="479" customFormat="1" ht="20.25" customHeight="1" outlineLevel="2">
      <c r="A44" s="515">
        <v>23</v>
      </c>
      <c r="B44" s="516" t="s">
        <v>1101</v>
      </c>
      <c r="C44" s="517" t="s">
        <v>1102</v>
      </c>
      <c r="D44" s="517"/>
      <c r="E44" s="518" t="s">
        <v>750</v>
      </c>
      <c r="F44" s="519">
        <v>1</v>
      </c>
      <c r="G44" s="520"/>
      <c r="H44" s="521">
        <f t="shared" si="1"/>
        <v>0</v>
      </c>
    </row>
    <row r="45" spans="1:8" s="479" customFormat="1" ht="20.25" customHeight="1" outlineLevel="2">
      <c r="A45" s="515">
        <v>24</v>
      </c>
      <c r="B45" s="516" t="s">
        <v>1103</v>
      </c>
      <c r="C45" s="517" t="s">
        <v>1104</v>
      </c>
      <c r="D45" s="517" t="s">
        <v>1105</v>
      </c>
      <c r="E45" s="518" t="s">
        <v>750</v>
      </c>
      <c r="F45" s="519">
        <v>1</v>
      </c>
      <c r="G45" s="520"/>
      <c r="H45" s="521">
        <f t="shared" si="1"/>
        <v>0</v>
      </c>
    </row>
    <row r="46" spans="1:8" s="479" customFormat="1" ht="20.25" customHeight="1" outlineLevel="2">
      <c r="A46" s="515">
        <v>25</v>
      </c>
      <c r="B46" s="516" t="s">
        <v>1106</v>
      </c>
      <c r="C46" s="517" t="s">
        <v>1096</v>
      </c>
      <c r="D46" s="517"/>
      <c r="E46" s="518" t="s">
        <v>750</v>
      </c>
      <c r="F46" s="519">
        <v>2</v>
      </c>
      <c r="G46" s="520"/>
      <c r="H46" s="521">
        <f t="shared" si="1"/>
        <v>0</v>
      </c>
    </row>
    <row r="47" spans="1:8" s="479" customFormat="1" ht="20.25" customHeight="1" outlineLevel="2">
      <c r="A47" s="515">
        <v>26</v>
      </c>
      <c r="B47" s="516" t="s">
        <v>1107</v>
      </c>
      <c r="C47" s="517" t="s">
        <v>1108</v>
      </c>
      <c r="D47" s="517"/>
      <c r="E47" s="518" t="s">
        <v>750</v>
      </c>
      <c r="F47" s="519">
        <v>2</v>
      </c>
      <c r="G47" s="520"/>
      <c r="H47" s="521">
        <f t="shared" si="1"/>
        <v>0</v>
      </c>
    </row>
    <row r="48" spans="1:8" s="479" customFormat="1" ht="20.25" customHeight="1" outlineLevel="2">
      <c r="A48" s="515">
        <v>27</v>
      </c>
      <c r="B48" s="516" t="s">
        <v>1109</v>
      </c>
      <c r="C48" s="517" t="s">
        <v>1110</v>
      </c>
      <c r="D48" s="517"/>
      <c r="E48" s="518" t="s">
        <v>750</v>
      </c>
      <c r="F48" s="519">
        <v>3</v>
      </c>
      <c r="G48" s="520"/>
      <c r="H48" s="521">
        <f t="shared" si="1"/>
        <v>0</v>
      </c>
    </row>
    <row r="49" spans="1:8" s="479" customFormat="1" ht="20.25" customHeight="1" outlineLevel="2">
      <c r="A49" s="515">
        <v>28</v>
      </c>
      <c r="B49" s="516" t="s">
        <v>1111</v>
      </c>
      <c r="C49" s="517" t="s">
        <v>1112</v>
      </c>
      <c r="D49" s="517"/>
      <c r="E49" s="518" t="s">
        <v>750</v>
      </c>
      <c r="F49" s="519">
        <v>1</v>
      </c>
      <c r="G49" s="520"/>
      <c r="H49" s="521">
        <f t="shared" si="1"/>
        <v>0</v>
      </c>
    </row>
    <row r="50" spans="1:8" s="479" customFormat="1" ht="20.25" customHeight="1" outlineLevel="2">
      <c r="A50" s="515">
        <v>29</v>
      </c>
      <c r="B50" s="516" t="s">
        <v>1113</v>
      </c>
      <c r="C50" s="517" t="s">
        <v>1114</v>
      </c>
      <c r="D50" s="517"/>
      <c r="E50" s="518" t="s">
        <v>750</v>
      </c>
      <c r="F50" s="519">
        <v>3</v>
      </c>
      <c r="G50" s="520"/>
      <c r="H50" s="521">
        <f t="shared" si="1"/>
        <v>0</v>
      </c>
    </row>
    <row r="51" spans="1:8" s="479" customFormat="1" ht="20.25" customHeight="1" outlineLevel="2">
      <c r="A51" s="515">
        <v>30</v>
      </c>
      <c r="B51" s="516" t="s">
        <v>1115</v>
      </c>
      <c r="C51" s="517" t="s">
        <v>1116</v>
      </c>
      <c r="D51" s="517"/>
      <c r="E51" s="518" t="s">
        <v>750</v>
      </c>
      <c r="F51" s="519">
        <v>1</v>
      </c>
      <c r="G51" s="520"/>
      <c r="H51" s="521">
        <f t="shared" si="1"/>
        <v>0</v>
      </c>
    </row>
    <row r="52" spans="1:8" s="479" customFormat="1" ht="20.25" customHeight="1" outlineLevel="2">
      <c r="A52" s="515">
        <v>31</v>
      </c>
      <c r="B52" s="516" t="s">
        <v>1117</v>
      </c>
      <c r="C52" s="517" t="s">
        <v>1118</v>
      </c>
      <c r="D52" s="517"/>
      <c r="E52" s="518" t="s">
        <v>750</v>
      </c>
      <c r="F52" s="519">
        <v>1</v>
      </c>
      <c r="G52" s="520"/>
      <c r="H52" s="521">
        <f t="shared" si="1"/>
        <v>0</v>
      </c>
    </row>
    <row r="53" spans="1:8" s="479" customFormat="1" ht="20.25" customHeight="1" outlineLevel="2">
      <c r="A53" s="515">
        <v>32</v>
      </c>
      <c r="B53" s="516" t="s">
        <v>1119</v>
      </c>
      <c r="C53" s="517" t="s">
        <v>1120</v>
      </c>
      <c r="D53" s="517"/>
      <c r="E53" s="518" t="s">
        <v>750</v>
      </c>
      <c r="F53" s="519">
        <v>7</v>
      </c>
      <c r="G53" s="520"/>
      <c r="H53" s="521">
        <f t="shared" si="1"/>
        <v>0</v>
      </c>
    </row>
    <row r="54" spans="1:8" s="479" customFormat="1" ht="20.25" customHeight="1" outlineLevel="2">
      <c r="A54" s="515">
        <v>33</v>
      </c>
      <c r="B54" s="516" t="s">
        <v>1121</v>
      </c>
      <c r="C54" s="517" t="s">
        <v>1122</v>
      </c>
      <c r="D54" s="517" t="s">
        <v>1123</v>
      </c>
      <c r="E54" s="518" t="s">
        <v>750</v>
      </c>
      <c r="F54" s="519">
        <v>1</v>
      </c>
      <c r="G54" s="520"/>
      <c r="H54" s="521">
        <f t="shared" si="1"/>
        <v>0</v>
      </c>
    </row>
    <row r="55" spans="1:8" s="479" customFormat="1" ht="20.25" customHeight="1" outlineLevel="2">
      <c r="A55" s="515">
        <v>34</v>
      </c>
      <c r="B55" s="516" t="s">
        <v>1124</v>
      </c>
      <c r="C55" s="517" t="s">
        <v>1125</v>
      </c>
      <c r="D55" s="517" t="s">
        <v>1126</v>
      </c>
      <c r="E55" s="518" t="s">
        <v>750</v>
      </c>
      <c r="F55" s="519">
        <v>4</v>
      </c>
      <c r="G55" s="520"/>
      <c r="H55" s="521">
        <f t="shared" si="1"/>
        <v>0</v>
      </c>
    </row>
    <row r="56" spans="1:8" s="479" customFormat="1" ht="20.25" customHeight="1" outlineLevel="2">
      <c r="A56" s="515">
        <v>35</v>
      </c>
      <c r="B56" s="516"/>
      <c r="C56" s="517" t="s">
        <v>1127</v>
      </c>
      <c r="D56" s="517"/>
      <c r="E56" s="518" t="s">
        <v>750</v>
      </c>
      <c r="F56" s="519">
        <v>4</v>
      </c>
      <c r="G56" s="520"/>
      <c r="H56" s="521">
        <f t="shared" si="1"/>
        <v>0</v>
      </c>
    </row>
    <row r="57" spans="1:8" s="479" customFormat="1" ht="20.25" customHeight="1" outlineLevel="2">
      <c r="A57" s="515">
        <v>36</v>
      </c>
      <c r="B57" s="516"/>
      <c r="C57" s="517" t="s">
        <v>1128</v>
      </c>
      <c r="D57" s="517"/>
      <c r="E57" s="518" t="s">
        <v>750</v>
      </c>
      <c r="F57" s="519">
        <v>4</v>
      </c>
      <c r="G57" s="520"/>
      <c r="H57" s="521">
        <f t="shared" si="1"/>
        <v>0</v>
      </c>
    </row>
    <row r="58" spans="1:8" s="479" customFormat="1" ht="20.25" customHeight="1" outlineLevel="2">
      <c r="A58" s="515">
        <v>37</v>
      </c>
      <c r="B58" s="516"/>
      <c r="C58" s="517" t="s">
        <v>1129</v>
      </c>
      <c r="D58" s="517"/>
      <c r="E58" s="518" t="s">
        <v>750</v>
      </c>
      <c r="F58" s="519">
        <v>4</v>
      </c>
      <c r="G58" s="520"/>
      <c r="H58" s="521">
        <f t="shared" si="1"/>
        <v>0</v>
      </c>
    </row>
    <row r="59" spans="1:8" s="479" customFormat="1" ht="20.25" customHeight="1" outlineLevel="2">
      <c r="A59" s="515">
        <v>38</v>
      </c>
      <c r="B59" s="516"/>
      <c r="C59" s="517" t="s">
        <v>1130</v>
      </c>
      <c r="D59" s="517"/>
      <c r="E59" s="518" t="s">
        <v>750</v>
      </c>
      <c r="F59" s="519">
        <v>4</v>
      </c>
      <c r="G59" s="520"/>
      <c r="H59" s="521">
        <f t="shared" si="1"/>
        <v>0</v>
      </c>
    </row>
    <row r="60" spans="1:8" s="479" customFormat="1" ht="20.25" customHeight="1" outlineLevel="2">
      <c r="A60" s="515">
        <v>39</v>
      </c>
      <c r="B60" s="516" t="s">
        <v>1131</v>
      </c>
      <c r="C60" s="517" t="s">
        <v>1132</v>
      </c>
      <c r="D60" s="517" t="s">
        <v>1133</v>
      </c>
      <c r="E60" s="518" t="s">
        <v>750</v>
      </c>
      <c r="F60" s="519">
        <v>1</v>
      </c>
      <c r="G60" s="520"/>
      <c r="H60" s="521">
        <f t="shared" si="1"/>
        <v>0</v>
      </c>
    </row>
    <row r="61" spans="1:8" s="479" customFormat="1" ht="20.25" customHeight="1" outlineLevel="2">
      <c r="A61" s="515">
        <v>40</v>
      </c>
      <c r="B61" s="516"/>
      <c r="C61" s="517" t="s">
        <v>1127</v>
      </c>
      <c r="D61" s="517"/>
      <c r="E61" s="518" t="s">
        <v>750</v>
      </c>
      <c r="F61" s="519">
        <v>1</v>
      </c>
      <c r="G61" s="520"/>
      <c r="H61" s="521">
        <f t="shared" si="1"/>
        <v>0</v>
      </c>
    </row>
    <row r="62" spans="1:8" s="479" customFormat="1" ht="20.25" customHeight="1" outlineLevel="2">
      <c r="A62" s="515">
        <v>41</v>
      </c>
      <c r="B62" s="516"/>
      <c r="C62" s="517" t="s">
        <v>1128</v>
      </c>
      <c r="D62" s="517"/>
      <c r="E62" s="518" t="s">
        <v>750</v>
      </c>
      <c r="F62" s="519">
        <v>1</v>
      </c>
      <c r="G62" s="520"/>
      <c r="H62" s="521">
        <f t="shared" si="1"/>
        <v>0</v>
      </c>
    </row>
    <row r="63" spans="1:8" s="479" customFormat="1" ht="20.25" customHeight="1" outlineLevel="2">
      <c r="A63" s="515">
        <v>42</v>
      </c>
      <c r="B63" s="516"/>
      <c r="C63" s="517" t="s">
        <v>1129</v>
      </c>
      <c r="D63" s="517"/>
      <c r="E63" s="518" t="s">
        <v>750</v>
      </c>
      <c r="F63" s="519">
        <v>1</v>
      </c>
      <c r="G63" s="520"/>
      <c r="H63" s="521">
        <f t="shared" si="1"/>
        <v>0</v>
      </c>
    </row>
    <row r="64" spans="1:8" s="479" customFormat="1" ht="20.25" customHeight="1" outlineLevel="2">
      <c r="A64" s="515">
        <v>43</v>
      </c>
      <c r="B64" s="516"/>
      <c r="C64" s="517" t="s">
        <v>1130</v>
      </c>
      <c r="D64" s="517"/>
      <c r="E64" s="518" t="s">
        <v>750</v>
      </c>
      <c r="F64" s="519">
        <v>1</v>
      </c>
      <c r="G64" s="520"/>
      <c r="H64" s="521">
        <f t="shared" si="1"/>
        <v>0</v>
      </c>
    </row>
    <row r="65" spans="1:8" s="479" customFormat="1" ht="20.25" customHeight="1" outlineLevel="2">
      <c r="A65" s="515">
        <v>44</v>
      </c>
      <c r="B65" s="516" t="s">
        <v>1134</v>
      </c>
      <c r="C65" s="517" t="s">
        <v>1135</v>
      </c>
      <c r="D65" s="517"/>
      <c r="E65" s="518" t="s">
        <v>750</v>
      </c>
      <c r="F65" s="519">
        <v>1</v>
      </c>
      <c r="G65" s="520"/>
      <c r="H65" s="521">
        <f t="shared" si="1"/>
        <v>0</v>
      </c>
    </row>
    <row r="66" spans="1:8" s="479" customFormat="1" ht="20.25" customHeight="1" outlineLevel="2">
      <c r="A66" s="515">
        <v>45</v>
      </c>
      <c r="B66" s="516"/>
      <c r="C66" s="517" t="s">
        <v>1136</v>
      </c>
      <c r="D66" s="517"/>
      <c r="E66" s="518" t="s">
        <v>750</v>
      </c>
      <c r="F66" s="519">
        <v>1</v>
      </c>
      <c r="G66" s="520"/>
      <c r="H66" s="521">
        <f t="shared" si="1"/>
        <v>0</v>
      </c>
    </row>
    <row r="67" spans="1:8" s="479" customFormat="1" ht="20.25" customHeight="1" outlineLevel="2">
      <c r="A67" s="515">
        <v>46</v>
      </c>
      <c r="B67" s="516"/>
      <c r="C67" s="517" t="s">
        <v>1137</v>
      </c>
      <c r="D67" s="517"/>
      <c r="E67" s="518" t="s">
        <v>750</v>
      </c>
      <c r="F67" s="519">
        <v>1</v>
      </c>
      <c r="G67" s="520"/>
      <c r="H67" s="521">
        <f t="shared" si="1"/>
        <v>0</v>
      </c>
    </row>
    <row r="68" spans="1:8" s="479" customFormat="1" ht="20.25" customHeight="1" outlineLevel="2">
      <c r="A68" s="515">
        <v>47</v>
      </c>
      <c r="B68" s="516" t="s">
        <v>1138</v>
      </c>
      <c r="C68" s="517" t="s">
        <v>1139</v>
      </c>
      <c r="D68" s="517" t="s">
        <v>1105</v>
      </c>
      <c r="E68" s="518" t="s">
        <v>750</v>
      </c>
      <c r="F68" s="519">
        <v>1</v>
      </c>
      <c r="G68" s="520"/>
      <c r="H68" s="521">
        <f t="shared" si="1"/>
        <v>0</v>
      </c>
    </row>
    <row r="69" spans="1:8" s="479" customFormat="1" ht="20.25" customHeight="1" outlineLevel="2">
      <c r="A69" s="515">
        <v>48</v>
      </c>
      <c r="B69" s="516"/>
      <c r="C69" s="517" t="s">
        <v>1140</v>
      </c>
      <c r="D69" s="517"/>
      <c r="E69" s="518" t="s">
        <v>750</v>
      </c>
      <c r="F69" s="519">
        <v>1</v>
      </c>
      <c r="G69" s="520"/>
      <c r="H69" s="521">
        <f t="shared" si="1"/>
        <v>0</v>
      </c>
    </row>
    <row r="70" spans="1:8" s="479" customFormat="1" ht="20.25" customHeight="1" outlineLevel="2">
      <c r="A70" s="515">
        <v>49</v>
      </c>
      <c r="B70" s="516"/>
      <c r="C70" s="517" t="s">
        <v>1141</v>
      </c>
      <c r="D70" s="517"/>
      <c r="E70" s="518" t="s">
        <v>750</v>
      </c>
      <c r="F70" s="519">
        <v>1</v>
      </c>
      <c r="G70" s="520"/>
      <c r="H70" s="521">
        <f t="shared" si="1"/>
        <v>0</v>
      </c>
    </row>
    <row r="71" spans="1:8" s="479" customFormat="1" ht="20.25" customHeight="1" outlineLevel="2">
      <c r="A71" s="515">
        <v>50</v>
      </c>
      <c r="B71" s="516"/>
      <c r="C71" s="517" t="s">
        <v>1142</v>
      </c>
      <c r="D71" s="517"/>
      <c r="E71" s="518" t="s">
        <v>1143</v>
      </c>
      <c r="F71" s="519">
        <v>5</v>
      </c>
      <c r="G71" s="520"/>
      <c r="H71" s="521">
        <f t="shared" si="1"/>
        <v>0</v>
      </c>
    </row>
    <row r="72" spans="1:8" s="479" customFormat="1" ht="20.25" customHeight="1" outlineLevel="2">
      <c r="A72" s="515">
        <v>51</v>
      </c>
      <c r="B72" s="516" t="s">
        <v>1144</v>
      </c>
      <c r="C72" s="517" t="s">
        <v>1145</v>
      </c>
      <c r="D72" s="517" t="s">
        <v>1146</v>
      </c>
      <c r="E72" s="518" t="s">
        <v>750</v>
      </c>
      <c r="F72" s="519">
        <v>1</v>
      </c>
      <c r="G72" s="520"/>
      <c r="H72" s="521">
        <f t="shared" si="1"/>
        <v>0</v>
      </c>
    </row>
    <row r="73" spans="1:8" s="479" customFormat="1" ht="20.25" customHeight="1" outlineLevel="2">
      <c r="A73" s="515">
        <v>52</v>
      </c>
      <c r="B73" s="516" t="s">
        <v>1147</v>
      </c>
      <c r="C73" s="517" t="s">
        <v>1148</v>
      </c>
      <c r="D73" s="517" t="s">
        <v>1146</v>
      </c>
      <c r="E73" s="518" t="s">
        <v>750</v>
      </c>
      <c r="F73" s="519">
        <v>1</v>
      </c>
      <c r="G73" s="520"/>
      <c r="H73" s="521">
        <f t="shared" si="1"/>
        <v>0</v>
      </c>
    </row>
    <row r="74" spans="1:8" s="479" customFormat="1" ht="20.25" customHeight="1" outlineLevel="2">
      <c r="A74" s="515">
        <v>53</v>
      </c>
      <c r="B74" s="516"/>
      <c r="C74" s="517" t="s">
        <v>1149</v>
      </c>
      <c r="D74" s="517"/>
      <c r="E74" s="518" t="s">
        <v>750</v>
      </c>
      <c r="F74" s="519">
        <v>4</v>
      </c>
      <c r="G74" s="520"/>
      <c r="H74" s="521">
        <f t="shared" si="1"/>
        <v>0</v>
      </c>
    </row>
    <row r="75" spans="1:8" s="479" customFormat="1" ht="20.25" customHeight="1" outlineLevel="2">
      <c r="A75" s="515">
        <v>54</v>
      </c>
      <c r="B75" s="516"/>
      <c r="C75" s="517" t="s">
        <v>1150</v>
      </c>
      <c r="D75" s="517" t="s">
        <v>1151</v>
      </c>
      <c r="E75" s="518" t="s">
        <v>750</v>
      </c>
      <c r="F75" s="519">
        <v>52</v>
      </c>
      <c r="G75" s="520"/>
      <c r="H75" s="521">
        <f t="shared" si="1"/>
        <v>0</v>
      </c>
    </row>
    <row r="76" spans="1:8" s="479" customFormat="1" ht="20.25" customHeight="1" outlineLevel="2">
      <c r="A76" s="515">
        <v>55</v>
      </c>
      <c r="B76" s="516"/>
      <c r="C76" s="517" t="s">
        <v>1152</v>
      </c>
      <c r="D76" s="517" t="s">
        <v>1151</v>
      </c>
      <c r="E76" s="518" t="s">
        <v>750</v>
      </c>
      <c r="F76" s="519">
        <v>1</v>
      </c>
      <c r="G76" s="520"/>
      <c r="H76" s="521">
        <f t="shared" si="1"/>
        <v>0</v>
      </c>
    </row>
    <row r="77" spans="1:8" s="479" customFormat="1" ht="20.25" customHeight="1" outlineLevel="2">
      <c r="A77" s="515">
        <v>56</v>
      </c>
      <c r="B77" s="516"/>
      <c r="C77" s="517" t="s">
        <v>1153</v>
      </c>
      <c r="D77" s="517"/>
      <c r="E77" s="518" t="s">
        <v>299</v>
      </c>
      <c r="F77" s="519">
        <v>1</v>
      </c>
      <c r="G77" s="520"/>
      <c r="H77" s="521">
        <f t="shared" si="1"/>
        <v>0</v>
      </c>
    </row>
    <row r="78" spans="1:8" s="479" customFormat="1" ht="20.25" customHeight="1" outlineLevel="2">
      <c r="A78" s="515">
        <v>57</v>
      </c>
      <c r="B78" s="516" t="s">
        <v>1154</v>
      </c>
      <c r="C78" s="517" t="s">
        <v>1155</v>
      </c>
      <c r="D78" s="517"/>
      <c r="E78" s="518" t="s">
        <v>750</v>
      </c>
      <c r="F78" s="519">
        <v>1</v>
      </c>
      <c r="G78" s="520"/>
      <c r="H78" s="521">
        <f t="shared" si="1"/>
        <v>0</v>
      </c>
    </row>
    <row r="79" spans="1:8" s="479" customFormat="1" ht="20.25" customHeight="1" outlineLevel="2">
      <c r="A79" s="515">
        <v>58</v>
      </c>
      <c r="B79" s="516" t="s">
        <v>1156</v>
      </c>
      <c r="C79" s="517" t="s">
        <v>1157</v>
      </c>
      <c r="D79" s="517"/>
      <c r="E79" s="518" t="s">
        <v>750</v>
      </c>
      <c r="F79" s="519">
        <v>1</v>
      </c>
      <c r="G79" s="520"/>
      <c r="H79" s="521">
        <f t="shared" si="1"/>
        <v>0</v>
      </c>
    </row>
    <row r="80" spans="1:8" s="479" customFormat="1" ht="20.25" customHeight="1" outlineLevel="2">
      <c r="A80" s="515">
        <v>59</v>
      </c>
      <c r="B80" s="516" t="s">
        <v>1158</v>
      </c>
      <c r="C80" s="517" t="s">
        <v>1159</v>
      </c>
      <c r="D80" s="517"/>
      <c r="E80" s="518" t="s">
        <v>299</v>
      </c>
      <c r="F80" s="519">
        <v>1</v>
      </c>
      <c r="G80" s="520"/>
      <c r="H80" s="521">
        <f t="shared" si="1"/>
        <v>0</v>
      </c>
    </row>
    <row r="81" spans="1:8" s="479" customFormat="1" ht="20.25" customHeight="1" outlineLevel="2">
      <c r="A81" s="515">
        <v>60</v>
      </c>
      <c r="B81" s="516" t="s">
        <v>1160</v>
      </c>
      <c r="C81" s="517"/>
      <c r="D81" s="517"/>
      <c r="E81" s="518" t="s">
        <v>299</v>
      </c>
      <c r="F81" s="519">
        <v>1</v>
      </c>
      <c r="G81" s="520"/>
      <c r="H81" s="521">
        <f t="shared" si="1"/>
        <v>0</v>
      </c>
    </row>
    <row r="82" spans="1:8" s="479" customFormat="1" ht="20.25" customHeight="1" outlineLevel="2">
      <c r="A82" s="515">
        <v>61</v>
      </c>
      <c r="B82" s="516" t="s">
        <v>1161</v>
      </c>
      <c r="C82" s="517" t="s">
        <v>1162</v>
      </c>
      <c r="D82" s="517"/>
      <c r="E82" s="518" t="s">
        <v>750</v>
      </c>
      <c r="F82" s="519">
        <v>1</v>
      </c>
      <c r="G82" s="520"/>
      <c r="H82" s="521">
        <f t="shared" si="1"/>
        <v>0</v>
      </c>
    </row>
    <row r="83" spans="1:8" s="479" customFormat="1" ht="20.25" customHeight="1" outlineLevel="2">
      <c r="A83" s="515">
        <v>62</v>
      </c>
      <c r="B83" s="516"/>
      <c r="C83" s="517" t="s">
        <v>1163</v>
      </c>
      <c r="D83" s="517"/>
      <c r="E83" s="518" t="s">
        <v>750</v>
      </c>
      <c r="F83" s="519">
        <v>1</v>
      </c>
      <c r="G83" s="520"/>
      <c r="H83" s="521">
        <f t="shared" si="1"/>
        <v>0</v>
      </c>
    </row>
    <row r="84" spans="1:8" s="479" customFormat="1" ht="20.25" customHeight="1" outlineLevel="2">
      <c r="A84" s="515">
        <v>63</v>
      </c>
      <c r="B84" s="516" t="s">
        <v>1164</v>
      </c>
      <c r="C84" s="517" t="s">
        <v>1165</v>
      </c>
      <c r="D84" s="517" t="s">
        <v>1166</v>
      </c>
      <c r="E84" s="518" t="s">
        <v>750</v>
      </c>
      <c r="F84" s="519">
        <v>3</v>
      </c>
      <c r="G84" s="520"/>
      <c r="H84" s="521">
        <f t="shared" si="1"/>
        <v>0</v>
      </c>
    </row>
    <row r="85" spans="1:8" s="479" customFormat="1" ht="20.25" customHeight="1" outlineLevel="2">
      <c r="A85" s="515">
        <v>64</v>
      </c>
      <c r="B85" s="516"/>
      <c r="C85" s="517" t="s">
        <v>1167</v>
      </c>
      <c r="D85" s="517" t="s">
        <v>1168</v>
      </c>
      <c r="E85" s="518" t="s">
        <v>750</v>
      </c>
      <c r="F85" s="519">
        <v>1</v>
      </c>
      <c r="G85" s="520"/>
      <c r="H85" s="521">
        <f t="shared" si="1"/>
        <v>0</v>
      </c>
    </row>
    <row r="86" spans="1:8" s="479" customFormat="1" ht="20.25" customHeight="1" outlineLevel="2">
      <c r="A86" s="515">
        <v>65</v>
      </c>
      <c r="B86" s="516" t="s">
        <v>1131</v>
      </c>
      <c r="C86" s="517" t="s">
        <v>1169</v>
      </c>
      <c r="D86" s="517" t="s">
        <v>1170</v>
      </c>
      <c r="E86" s="518" t="s">
        <v>750</v>
      </c>
      <c r="F86" s="519">
        <v>1</v>
      </c>
      <c r="G86" s="520"/>
      <c r="H86" s="521">
        <f t="shared" si="1"/>
        <v>0</v>
      </c>
    </row>
    <row r="87" spans="1:8" s="479" customFormat="1" ht="20.25" customHeight="1" outlineLevel="2">
      <c r="A87" s="515">
        <v>66</v>
      </c>
      <c r="B87" s="516" t="s">
        <v>1171</v>
      </c>
      <c r="C87" s="517" t="s">
        <v>1172</v>
      </c>
      <c r="D87" s="517" t="s">
        <v>1170</v>
      </c>
      <c r="E87" s="518" t="s">
        <v>750</v>
      </c>
      <c r="F87" s="519">
        <v>1</v>
      </c>
      <c r="G87" s="520"/>
      <c r="H87" s="521">
        <f t="shared" si="1"/>
        <v>0</v>
      </c>
    </row>
    <row r="88" spans="1:8" s="479" customFormat="1" ht="20.25" customHeight="1" outlineLevel="2">
      <c r="A88" s="515">
        <v>67</v>
      </c>
      <c r="B88" s="516" t="s">
        <v>1173</v>
      </c>
      <c r="C88" s="517" t="s">
        <v>1174</v>
      </c>
      <c r="D88" s="517" t="s">
        <v>1170</v>
      </c>
      <c r="E88" s="518" t="s">
        <v>750</v>
      </c>
      <c r="F88" s="519">
        <v>1</v>
      </c>
      <c r="G88" s="520"/>
      <c r="H88" s="521">
        <f t="shared" si="1"/>
        <v>0</v>
      </c>
    </row>
    <row r="89" spans="1:8" s="514" customFormat="1" ht="17.25" customHeight="1">
      <c r="A89" s="509"/>
      <c r="B89" s="510" t="s">
        <v>1042</v>
      </c>
      <c r="C89" s="511"/>
      <c r="D89" s="511"/>
      <c r="E89" s="512"/>
      <c r="F89" s="513"/>
      <c r="G89" s="513"/>
      <c r="H89" s="502">
        <f>SUBTOTAL(9,H90:H115)</f>
        <v>0</v>
      </c>
    </row>
    <row r="90" spans="1:8" s="479" customFormat="1" ht="20.25" customHeight="1" outlineLevel="2">
      <c r="A90" s="515">
        <v>68</v>
      </c>
      <c r="B90" s="516"/>
      <c r="C90" s="517" t="s">
        <v>1175</v>
      </c>
      <c r="D90" s="517" t="s">
        <v>1176</v>
      </c>
      <c r="E90" s="518" t="s">
        <v>210</v>
      </c>
      <c r="F90" s="519">
        <v>50</v>
      </c>
      <c r="G90" s="520"/>
      <c r="H90" s="521">
        <f t="shared" si="1"/>
        <v>0</v>
      </c>
    </row>
    <row r="91" spans="1:8" s="479" customFormat="1" ht="20.25" customHeight="1" outlineLevel="2">
      <c r="A91" s="515">
        <v>69</v>
      </c>
      <c r="B91" s="516"/>
      <c r="C91" s="517" t="s">
        <v>1177</v>
      </c>
      <c r="D91" s="517" t="s">
        <v>1178</v>
      </c>
      <c r="E91" s="518" t="s">
        <v>210</v>
      </c>
      <c r="F91" s="519">
        <v>1</v>
      </c>
      <c r="G91" s="520"/>
      <c r="H91" s="521">
        <f t="shared" si="1"/>
        <v>0</v>
      </c>
    </row>
    <row r="92" spans="1:8" s="479" customFormat="1" ht="20.25" customHeight="1" outlineLevel="2">
      <c r="A92" s="515">
        <v>70</v>
      </c>
      <c r="B92" s="516"/>
      <c r="C92" s="517" t="s">
        <v>1179</v>
      </c>
      <c r="D92" s="517" t="s">
        <v>1180</v>
      </c>
      <c r="E92" s="518" t="s">
        <v>210</v>
      </c>
      <c r="F92" s="519">
        <v>20</v>
      </c>
      <c r="G92" s="520"/>
      <c r="H92" s="521">
        <f t="shared" si="1"/>
        <v>0</v>
      </c>
    </row>
    <row r="93" spans="1:8" s="479" customFormat="1" ht="20.25" customHeight="1" outlineLevel="2">
      <c r="A93" s="515">
        <v>71</v>
      </c>
      <c r="B93" s="516"/>
      <c r="C93" s="517" t="s">
        <v>1181</v>
      </c>
      <c r="D93" s="517" t="s">
        <v>1182</v>
      </c>
      <c r="E93" s="518" t="s">
        <v>210</v>
      </c>
      <c r="F93" s="519">
        <v>6</v>
      </c>
      <c r="G93" s="520"/>
      <c r="H93" s="521">
        <f t="shared" si="1"/>
        <v>0</v>
      </c>
    </row>
    <row r="94" spans="1:8" s="479" customFormat="1" ht="20.25" customHeight="1" outlineLevel="2">
      <c r="A94" s="515">
        <v>72</v>
      </c>
      <c r="B94" s="516"/>
      <c r="C94" s="517" t="s">
        <v>1183</v>
      </c>
      <c r="D94" s="517" t="s">
        <v>1184</v>
      </c>
      <c r="E94" s="518" t="s">
        <v>210</v>
      </c>
      <c r="F94" s="519">
        <v>100</v>
      </c>
      <c r="G94" s="520"/>
      <c r="H94" s="521">
        <f t="shared" si="1"/>
        <v>0</v>
      </c>
    </row>
    <row r="95" spans="1:8" s="479" customFormat="1" ht="20.25" customHeight="1" outlineLevel="2">
      <c r="A95" s="515">
        <v>73</v>
      </c>
      <c r="B95" s="516"/>
      <c r="C95" s="517" t="s">
        <v>1185</v>
      </c>
      <c r="D95" s="517" t="s">
        <v>1186</v>
      </c>
      <c r="E95" s="518" t="s">
        <v>210</v>
      </c>
      <c r="F95" s="519">
        <v>60</v>
      </c>
      <c r="G95" s="520"/>
      <c r="H95" s="521">
        <f t="shared" si="1"/>
        <v>0</v>
      </c>
    </row>
    <row r="96" spans="1:8" s="479" customFormat="1" ht="20.25" customHeight="1" outlineLevel="2">
      <c r="A96" s="515">
        <v>74</v>
      </c>
      <c r="B96" s="516"/>
      <c r="C96" s="517" t="s">
        <v>1187</v>
      </c>
      <c r="D96" s="517" t="s">
        <v>1188</v>
      </c>
      <c r="E96" s="518" t="s">
        <v>210</v>
      </c>
      <c r="F96" s="519">
        <v>60</v>
      </c>
      <c r="G96" s="520"/>
      <c r="H96" s="521">
        <f t="shared" si="1"/>
        <v>0</v>
      </c>
    </row>
    <row r="97" spans="1:8" s="479" customFormat="1" ht="20.25" customHeight="1" outlineLevel="2">
      <c r="A97" s="515">
        <v>75</v>
      </c>
      <c r="B97" s="516"/>
      <c r="C97" s="517" t="s">
        <v>1189</v>
      </c>
      <c r="D97" s="517" t="s">
        <v>1190</v>
      </c>
      <c r="E97" s="518" t="s">
        <v>210</v>
      </c>
      <c r="F97" s="519">
        <v>20</v>
      </c>
      <c r="G97" s="520"/>
      <c r="H97" s="521">
        <f t="shared" si="1"/>
        <v>0</v>
      </c>
    </row>
    <row r="98" spans="1:8" s="479" customFormat="1" ht="20.25" customHeight="1" outlineLevel="2">
      <c r="A98" s="515">
        <v>76</v>
      </c>
      <c r="B98" s="516"/>
      <c r="C98" s="517" t="s">
        <v>1191</v>
      </c>
      <c r="D98" s="517" t="s">
        <v>1192</v>
      </c>
      <c r="E98" s="518" t="s">
        <v>210</v>
      </c>
      <c r="F98" s="519">
        <v>140</v>
      </c>
      <c r="G98" s="520"/>
      <c r="H98" s="521">
        <f t="shared" si="1"/>
        <v>0</v>
      </c>
    </row>
    <row r="99" spans="1:8" s="479" customFormat="1" ht="20.25" customHeight="1" outlineLevel="2">
      <c r="A99" s="515">
        <v>77</v>
      </c>
      <c r="B99" s="516"/>
      <c r="C99" s="517" t="s">
        <v>1193</v>
      </c>
      <c r="D99" s="517" t="s">
        <v>1194</v>
      </c>
      <c r="E99" s="518" t="s">
        <v>210</v>
      </c>
      <c r="F99" s="519">
        <v>10</v>
      </c>
      <c r="G99" s="520"/>
      <c r="H99" s="521">
        <f t="shared" si="1"/>
        <v>0</v>
      </c>
    </row>
    <row r="100" spans="1:8" s="479" customFormat="1" ht="20.25" customHeight="1" outlineLevel="2">
      <c r="A100" s="515">
        <v>78</v>
      </c>
      <c r="B100" s="516"/>
      <c r="C100" s="517" t="s">
        <v>1195</v>
      </c>
      <c r="D100" s="517" t="s">
        <v>1196</v>
      </c>
      <c r="E100" s="518" t="s">
        <v>210</v>
      </c>
      <c r="F100" s="519">
        <v>10</v>
      </c>
      <c r="G100" s="520"/>
      <c r="H100" s="521">
        <f t="shared" si="1"/>
        <v>0</v>
      </c>
    </row>
    <row r="101" spans="1:8" s="479" customFormat="1" ht="20.25" customHeight="1" outlineLevel="2">
      <c r="A101" s="515">
        <v>79</v>
      </c>
      <c r="B101" s="516"/>
      <c r="C101" s="517" t="s">
        <v>1197</v>
      </c>
      <c r="D101" s="517" t="s">
        <v>1198</v>
      </c>
      <c r="E101" s="518" t="s">
        <v>1199</v>
      </c>
      <c r="F101" s="519">
        <v>1</v>
      </c>
      <c r="G101" s="520"/>
      <c r="H101" s="521">
        <f t="shared" si="1"/>
        <v>0</v>
      </c>
    </row>
    <row r="102" spans="1:8" s="479" customFormat="1" ht="20.25" customHeight="1" outlineLevel="2">
      <c r="A102" s="515">
        <v>80</v>
      </c>
      <c r="B102" s="516"/>
      <c r="C102" s="517" t="s">
        <v>1200</v>
      </c>
      <c r="D102" s="517" t="s">
        <v>1201</v>
      </c>
      <c r="E102" s="518" t="s">
        <v>210</v>
      </c>
      <c r="F102" s="519">
        <v>50</v>
      </c>
      <c r="G102" s="520"/>
      <c r="H102" s="521">
        <f t="shared" si="1"/>
        <v>0</v>
      </c>
    </row>
    <row r="103" spans="1:8" s="479" customFormat="1" ht="20.25" customHeight="1" outlineLevel="2">
      <c r="A103" s="515">
        <v>81</v>
      </c>
      <c r="B103" s="516"/>
      <c r="C103" s="517" t="s">
        <v>1202</v>
      </c>
      <c r="D103" s="517" t="s">
        <v>1203</v>
      </c>
      <c r="E103" s="518" t="s">
        <v>210</v>
      </c>
      <c r="F103" s="519">
        <v>50</v>
      </c>
      <c r="G103" s="520"/>
      <c r="H103" s="521">
        <f t="shared" si="1"/>
        <v>0</v>
      </c>
    </row>
    <row r="104" spans="1:8" s="479" customFormat="1" ht="20.25" customHeight="1" outlineLevel="2">
      <c r="A104" s="515">
        <v>82</v>
      </c>
      <c r="B104" s="516"/>
      <c r="C104" s="517" t="s">
        <v>1204</v>
      </c>
      <c r="D104" s="517" t="s">
        <v>1205</v>
      </c>
      <c r="E104" s="518" t="s">
        <v>210</v>
      </c>
      <c r="F104" s="519">
        <v>50</v>
      </c>
      <c r="G104" s="520"/>
      <c r="H104" s="521">
        <f t="shared" si="1"/>
        <v>0</v>
      </c>
    </row>
    <row r="105" spans="1:8" s="479" customFormat="1" ht="20.25" customHeight="1" outlineLevel="2">
      <c r="A105" s="515">
        <v>83</v>
      </c>
      <c r="B105" s="516"/>
      <c r="C105" s="517" t="s">
        <v>1204</v>
      </c>
      <c r="D105" s="517" t="s">
        <v>1206</v>
      </c>
      <c r="E105" s="518" t="s">
        <v>210</v>
      </c>
      <c r="F105" s="519">
        <v>50</v>
      </c>
      <c r="G105" s="520"/>
      <c r="H105" s="521">
        <f t="shared" si="1"/>
        <v>0</v>
      </c>
    </row>
    <row r="106" spans="1:8" s="479" customFormat="1" ht="20.25" customHeight="1" outlineLevel="2">
      <c r="A106" s="515">
        <v>84</v>
      </c>
      <c r="B106" s="516"/>
      <c r="C106" s="517" t="s">
        <v>1204</v>
      </c>
      <c r="D106" s="517" t="s">
        <v>1207</v>
      </c>
      <c r="E106" s="518" t="s">
        <v>210</v>
      </c>
      <c r="F106" s="519">
        <v>50</v>
      </c>
      <c r="G106" s="520"/>
      <c r="H106" s="521">
        <f t="shared" si="1"/>
        <v>0</v>
      </c>
    </row>
    <row r="107" spans="1:8" s="479" customFormat="1" ht="20.25" customHeight="1" outlineLevel="2">
      <c r="A107" s="515">
        <v>85</v>
      </c>
      <c r="B107" s="516"/>
      <c r="C107" s="517" t="s">
        <v>1208</v>
      </c>
      <c r="D107" s="517" t="s">
        <v>1209</v>
      </c>
      <c r="E107" s="518" t="s">
        <v>210</v>
      </c>
      <c r="F107" s="519">
        <v>50</v>
      </c>
      <c r="G107" s="520"/>
      <c r="H107" s="521">
        <f t="shared" si="1"/>
        <v>0</v>
      </c>
    </row>
    <row r="108" spans="1:8" s="479" customFormat="1" ht="20.25" customHeight="1" outlineLevel="2">
      <c r="A108" s="515">
        <v>86</v>
      </c>
      <c r="B108" s="516"/>
      <c r="C108" s="517" t="s">
        <v>1208</v>
      </c>
      <c r="D108" s="517" t="s">
        <v>1210</v>
      </c>
      <c r="E108" s="518" t="s">
        <v>210</v>
      </c>
      <c r="F108" s="519">
        <v>50</v>
      </c>
      <c r="G108" s="520"/>
      <c r="H108" s="521">
        <f t="shared" si="1"/>
        <v>0</v>
      </c>
    </row>
    <row r="109" spans="1:8" s="479" customFormat="1" ht="20.25" customHeight="1" outlineLevel="2">
      <c r="A109" s="515">
        <v>87</v>
      </c>
      <c r="B109" s="516"/>
      <c r="C109" s="517" t="s">
        <v>1208</v>
      </c>
      <c r="D109" s="517" t="s">
        <v>1211</v>
      </c>
      <c r="E109" s="518" t="s">
        <v>210</v>
      </c>
      <c r="F109" s="519">
        <v>50</v>
      </c>
      <c r="G109" s="520"/>
      <c r="H109" s="521">
        <f t="shared" si="1"/>
        <v>0</v>
      </c>
    </row>
    <row r="110" spans="1:8" s="479" customFormat="1" ht="20.25" customHeight="1" outlineLevel="2">
      <c r="A110" s="515">
        <v>88</v>
      </c>
      <c r="B110" s="516"/>
      <c r="C110" s="517" t="s">
        <v>1212</v>
      </c>
      <c r="D110" s="517"/>
      <c r="E110" s="518" t="s">
        <v>750</v>
      </c>
      <c r="F110" s="519">
        <v>20</v>
      </c>
      <c r="G110" s="520"/>
      <c r="H110" s="521">
        <f t="shared" si="1"/>
        <v>0</v>
      </c>
    </row>
    <row r="111" spans="1:8" s="479" customFormat="1" ht="20.25" customHeight="1" outlineLevel="2">
      <c r="A111" s="515">
        <v>89</v>
      </c>
      <c r="B111" s="516"/>
      <c r="C111" s="517" t="s">
        <v>1213</v>
      </c>
      <c r="D111" s="517" t="s">
        <v>1214</v>
      </c>
      <c r="E111" s="518" t="s">
        <v>750</v>
      </c>
      <c r="F111" s="519">
        <v>6</v>
      </c>
      <c r="G111" s="520"/>
      <c r="H111" s="521">
        <f>G111*F111</f>
        <v>0</v>
      </c>
    </row>
    <row r="112" spans="1:8" s="479" customFormat="1" ht="20.25" customHeight="1" outlineLevel="2">
      <c r="A112" s="515">
        <v>90</v>
      </c>
      <c r="B112" s="516"/>
      <c r="C112" s="517" t="s">
        <v>1215</v>
      </c>
      <c r="D112" s="517"/>
      <c r="E112" s="518" t="s">
        <v>299</v>
      </c>
      <c r="F112" s="519">
        <v>1</v>
      </c>
      <c r="G112" s="520"/>
      <c r="H112" s="521">
        <f t="shared" si="1"/>
        <v>0</v>
      </c>
    </row>
    <row r="113" spans="1:8" s="479" customFormat="1" ht="20.25" customHeight="1" outlineLevel="2">
      <c r="A113" s="515">
        <v>91</v>
      </c>
      <c r="B113" s="516"/>
      <c r="C113" s="517" t="s">
        <v>1158</v>
      </c>
      <c r="D113" s="517"/>
      <c r="E113" s="518" t="s">
        <v>299</v>
      </c>
      <c r="F113" s="519">
        <v>1</v>
      </c>
      <c r="G113" s="520"/>
      <c r="H113" s="521">
        <f aca="true" t="shared" si="2" ref="H113:H128">G113*F113</f>
        <v>0</v>
      </c>
    </row>
    <row r="114" spans="1:8" s="479" customFormat="1" ht="20.25" customHeight="1" outlineLevel="2">
      <c r="A114" s="515">
        <v>92</v>
      </c>
      <c r="B114" s="516"/>
      <c r="C114" s="517" t="s">
        <v>1216</v>
      </c>
      <c r="D114" s="517"/>
      <c r="E114" s="518" t="s">
        <v>299</v>
      </c>
      <c r="F114" s="519">
        <v>1</v>
      </c>
      <c r="G114" s="520"/>
      <c r="H114" s="521">
        <f t="shared" si="2"/>
        <v>0</v>
      </c>
    </row>
    <row r="115" spans="1:8" s="479" customFormat="1" ht="20.25" customHeight="1" outlineLevel="2">
      <c r="A115" s="515">
        <v>93</v>
      </c>
      <c r="B115" s="516"/>
      <c r="C115" s="517" t="s">
        <v>1217</v>
      </c>
      <c r="D115" s="517"/>
      <c r="E115" s="518" t="s">
        <v>299</v>
      </c>
      <c r="F115" s="519">
        <v>1</v>
      </c>
      <c r="G115" s="520"/>
      <c r="H115" s="521">
        <f t="shared" si="2"/>
        <v>0</v>
      </c>
    </row>
    <row r="116" spans="1:8" s="514" customFormat="1" ht="17.25" customHeight="1">
      <c r="A116" s="509"/>
      <c r="B116" s="510" t="s">
        <v>1218</v>
      </c>
      <c r="C116" s="511"/>
      <c r="D116" s="511"/>
      <c r="E116" s="512"/>
      <c r="F116" s="513"/>
      <c r="G116" s="513"/>
      <c r="H116" s="502">
        <f>SUBTOTAL(9,H117:H128)</f>
        <v>0</v>
      </c>
    </row>
    <row r="117" spans="1:8" s="479" customFormat="1" ht="20.25" customHeight="1" outlineLevel="2">
      <c r="A117" s="515">
        <v>94</v>
      </c>
      <c r="B117" s="516"/>
      <c r="C117" s="517" t="s">
        <v>1219</v>
      </c>
      <c r="D117" s="517"/>
      <c r="E117" s="518" t="s">
        <v>299</v>
      </c>
      <c r="F117" s="519">
        <v>1</v>
      </c>
      <c r="G117" s="520"/>
      <c r="H117" s="521">
        <f t="shared" si="2"/>
        <v>0</v>
      </c>
    </row>
    <row r="118" spans="1:8" s="479" customFormat="1" ht="20.25" customHeight="1" outlineLevel="2">
      <c r="A118" s="515">
        <v>95</v>
      </c>
      <c r="B118" s="516"/>
      <c r="C118" s="517" t="s">
        <v>1220</v>
      </c>
      <c r="D118" s="517"/>
      <c r="E118" s="518" t="s">
        <v>299</v>
      </c>
      <c r="F118" s="519">
        <v>1</v>
      </c>
      <c r="G118" s="520"/>
      <c r="H118" s="521">
        <f t="shared" si="2"/>
        <v>0</v>
      </c>
    </row>
    <row r="119" spans="1:8" s="479" customFormat="1" ht="20.25" customHeight="1" outlineLevel="2">
      <c r="A119" s="515">
        <v>96</v>
      </c>
      <c r="B119" s="516"/>
      <c r="C119" s="517" t="s">
        <v>1221</v>
      </c>
      <c r="D119" s="517"/>
      <c r="E119" s="518" t="s">
        <v>299</v>
      </c>
      <c r="F119" s="519">
        <v>1</v>
      </c>
      <c r="G119" s="520"/>
      <c r="H119" s="521">
        <f t="shared" si="2"/>
        <v>0</v>
      </c>
    </row>
    <row r="120" spans="1:8" s="479" customFormat="1" ht="20.25" customHeight="1" outlineLevel="2">
      <c r="A120" s="515">
        <v>97</v>
      </c>
      <c r="B120" s="516"/>
      <c r="C120" s="517" t="s">
        <v>1222</v>
      </c>
      <c r="D120" s="517"/>
      <c r="E120" s="518" t="s">
        <v>299</v>
      </c>
      <c r="F120" s="519">
        <v>1</v>
      </c>
      <c r="G120" s="520"/>
      <c r="H120" s="521">
        <f t="shared" si="2"/>
        <v>0</v>
      </c>
    </row>
    <row r="121" spans="1:8" s="479" customFormat="1" ht="20.25" customHeight="1" outlineLevel="2">
      <c r="A121" s="515">
        <v>98</v>
      </c>
      <c r="B121" s="516"/>
      <c r="C121" s="517" t="s">
        <v>1223</v>
      </c>
      <c r="D121" s="517"/>
      <c r="E121" s="518" t="s">
        <v>299</v>
      </c>
      <c r="F121" s="519">
        <v>1</v>
      </c>
      <c r="G121" s="520"/>
      <c r="H121" s="521">
        <f t="shared" si="2"/>
        <v>0</v>
      </c>
    </row>
    <row r="122" spans="1:8" s="479" customFormat="1" ht="20.25" customHeight="1" outlineLevel="2">
      <c r="A122" s="515">
        <v>99</v>
      </c>
      <c r="B122" s="516"/>
      <c r="C122" s="517" t="s">
        <v>1224</v>
      </c>
      <c r="D122" s="517"/>
      <c r="E122" s="518" t="s">
        <v>299</v>
      </c>
      <c r="F122" s="519">
        <v>1</v>
      </c>
      <c r="G122" s="520"/>
      <c r="H122" s="521">
        <f t="shared" si="2"/>
        <v>0</v>
      </c>
    </row>
    <row r="123" spans="1:8" s="479" customFormat="1" ht="20.25" customHeight="1" outlineLevel="2">
      <c r="A123" s="515">
        <v>100</v>
      </c>
      <c r="B123" s="516"/>
      <c r="C123" s="517" t="s">
        <v>1225</v>
      </c>
      <c r="D123" s="517"/>
      <c r="E123" s="518" t="s">
        <v>299</v>
      </c>
      <c r="F123" s="519">
        <v>1</v>
      </c>
      <c r="G123" s="520"/>
      <c r="H123" s="521">
        <f t="shared" si="2"/>
        <v>0</v>
      </c>
    </row>
    <row r="124" spans="1:8" s="479" customFormat="1" ht="20.25" customHeight="1" outlineLevel="2">
      <c r="A124" s="515">
        <v>101</v>
      </c>
      <c r="B124" s="516"/>
      <c r="C124" s="517" t="s">
        <v>1226</v>
      </c>
      <c r="D124" s="517"/>
      <c r="E124" s="518" t="s">
        <v>299</v>
      </c>
      <c r="F124" s="519">
        <v>1</v>
      </c>
      <c r="G124" s="520"/>
      <c r="H124" s="521">
        <f t="shared" si="2"/>
        <v>0</v>
      </c>
    </row>
    <row r="125" spans="1:8" s="479" customFormat="1" ht="35.25" customHeight="1" outlineLevel="2">
      <c r="A125" s="515">
        <v>102</v>
      </c>
      <c r="B125" s="516"/>
      <c r="C125" s="517" t="s">
        <v>1227</v>
      </c>
      <c r="D125" s="517"/>
      <c r="E125" s="518" t="s">
        <v>299</v>
      </c>
      <c r="F125" s="519">
        <v>1</v>
      </c>
      <c r="G125" s="520"/>
      <c r="H125" s="521">
        <f t="shared" si="2"/>
        <v>0</v>
      </c>
    </row>
    <row r="126" spans="1:8" s="479" customFormat="1" ht="20.25" customHeight="1" outlineLevel="2">
      <c r="A126" s="515">
        <v>103</v>
      </c>
      <c r="B126" s="516"/>
      <c r="C126" s="517" t="s">
        <v>1228</v>
      </c>
      <c r="D126" s="517"/>
      <c r="E126" s="518" t="s">
        <v>299</v>
      </c>
      <c r="F126" s="519">
        <v>1</v>
      </c>
      <c r="G126" s="520"/>
      <c r="H126" s="521">
        <f t="shared" si="2"/>
        <v>0</v>
      </c>
    </row>
    <row r="127" spans="1:8" s="479" customFormat="1" ht="20.25" customHeight="1" outlineLevel="2">
      <c r="A127" s="515">
        <v>104</v>
      </c>
      <c r="B127" s="516"/>
      <c r="C127" s="517" t="s">
        <v>1229</v>
      </c>
      <c r="D127" s="517"/>
      <c r="E127" s="518" t="s">
        <v>299</v>
      </c>
      <c r="F127" s="519">
        <v>1</v>
      </c>
      <c r="G127" s="520"/>
      <c r="H127" s="521">
        <f t="shared" si="2"/>
        <v>0</v>
      </c>
    </row>
    <row r="128" spans="1:8" s="479" customFormat="1" ht="20.25" customHeight="1" outlineLevel="2">
      <c r="A128" s="515">
        <v>105</v>
      </c>
      <c r="B128" s="516"/>
      <c r="C128" s="517" t="s">
        <v>1230</v>
      </c>
      <c r="D128" s="517"/>
      <c r="E128" s="518" t="s">
        <v>299</v>
      </c>
      <c r="F128" s="519">
        <v>1</v>
      </c>
      <c r="G128" s="520"/>
      <c r="H128" s="521">
        <f t="shared" si="2"/>
        <v>0</v>
      </c>
    </row>
    <row r="129" spans="2:6" ht="12.75">
      <c r="B129" s="524"/>
      <c r="C129" s="524"/>
      <c r="D129" s="524"/>
      <c r="E129" s="524"/>
      <c r="F129" s="524"/>
    </row>
    <row r="130" spans="2:6" ht="12.75">
      <c r="B130" s="524"/>
      <c r="C130" s="524"/>
      <c r="D130" s="524"/>
      <c r="E130" s="524"/>
      <c r="F130" s="524"/>
    </row>
    <row r="131" spans="1:6" ht="12.75">
      <c r="A131" s="526" t="s">
        <v>1231</v>
      </c>
      <c r="B131" s="524"/>
      <c r="C131" s="524"/>
      <c r="D131" s="524"/>
      <c r="E131" s="524"/>
      <c r="F131" s="524"/>
    </row>
    <row r="132" spans="1:6" ht="12.75">
      <c r="A132" s="526" t="s">
        <v>1232</v>
      </c>
      <c r="B132" s="524"/>
      <c r="C132" s="524"/>
      <c r="D132" s="524"/>
      <c r="E132" s="524"/>
      <c r="F132" s="524"/>
    </row>
    <row r="133" spans="1:6" ht="12.75">
      <c r="A133" s="526" t="s">
        <v>1233</v>
      </c>
      <c r="B133" s="524"/>
      <c r="C133" s="524"/>
      <c r="D133" s="524"/>
      <c r="E133" s="524"/>
      <c r="F133" s="524"/>
    </row>
    <row r="134" spans="1:6" ht="12.75">
      <c r="A134" s="527"/>
      <c r="B134" s="524"/>
      <c r="C134" s="524"/>
      <c r="D134" s="524"/>
      <c r="E134" s="524"/>
      <c r="F134" s="524"/>
    </row>
    <row r="135" spans="2:6" ht="12.75">
      <c r="B135" s="524"/>
      <c r="C135" s="524"/>
      <c r="D135" s="524"/>
      <c r="E135" s="524"/>
      <c r="F135" s="524"/>
    </row>
    <row r="136" spans="2:6" ht="12.75">
      <c r="B136" s="524"/>
      <c r="C136" s="524"/>
      <c r="D136" s="524"/>
      <c r="E136" s="524"/>
      <c r="F136" s="524"/>
    </row>
    <row r="137" spans="2:6" ht="12.75">
      <c r="B137" s="524"/>
      <c r="C137" s="524"/>
      <c r="D137" s="524"/>
      <c r="E137" s="524"/>
      <c r="F137" s="524"/>
    </row>
    <row r="138" spans="2:6" ht="12.75">
      <c r="B138" s="524"/>
      <c r="C138" s="524"/>
      <c r="D138" s="524"/>
      <c r="E138" s="524"/>
      <c r="F138" s="524"/>
    </row>
    <row r="139" spans="2:6" ht="12.75">
      <c r="B139" s="524"/>
      <c r="C139" s="524"/>
      <c r="D139" s="524"/>
      <c r="E139" s="524"/>
      <c r="F139" s="524"/>
    </row>
    <row r="140" spans="2:6" ht="12.75">
      <c r="B140" s="524"/>
      <c r="C140" s="524"/>
      <c r="D140" s="524"/>
      <c r="E140" s="524"/>
      <c r="F140" s="524"/>
    </row>
    <row r="141" spans="2:6" ht="12.75">
      <c r="B141" s="524"/>
      <c r="C141" s="524"/>
      <c r="D141" s="524"/>
      <c r="E141" s="524"/>
      <c r="F141" s="524"/>
    </row>
    <row r="142" spans="2:6" ht="12.75">
      <c r="B142" s="524"/>
      <c r="C142" s="524"/>
      <c r="D142" s="524"/>
      <c r="E142" s="524"/>
      <c r="F142" s="524"/>
    </row>
    <row r="143" spans="2:6" ht="12.75">
      <c r="B143" s="524"/>
      <c r="C143" s="524"/>
      <c r="D143" s="524"/>
      <c r="E143" s="524"/>
      <c r="F143" s="524"/>
    </row>
    <row r="144" spans="2:6" ht="12.75">
      <c r="B144" s="524"/>
      <c r="C144" s="524"/>
      <c r="D144" s="524"/>
      <c r="E144" s="524"/>
      <c r="F144" s="524"/>
    </row>
    <row r="145" spans="2:6" ht="12.75">
      <c r="B145" s="524"/>
      <c r="C145" s="524"/>
      <c r="D145" s="524"/>
      <c r="E145" s="524"/>
      <c r="F145" s="524"/>
    </row>
    <row r="146" spans="2:6" ht="12.75">
      <c r="B146" s="524"/>
      <c r="C146" s="524"/>
      <c r="D146" s="524"/>
      <c r="E146" s="524"/>
      <c r="F146" s="524"/>
    </row>
    <row r="147" spans="2:6" ht="12.75">
      <c r="B147" s="524"/>
      <c r="C147" s="524"/>
      <c r="D147" s="524"/>
      <c r="E147" s="524"/>
      <c r="F147" s="524"/>
    </row>
    <row r="148" spans="2:6" ht="12.75">
      <c r="B148" s="524"/>
      <c r="C148" s="524"/>
      <c r="D148" s="524"/>
      <c r="E148" s="524"/>
      <c r="F148" s="524"/>
    </row>
    <row r="149" spans="2:6" ht="12.75">
      <c r="B149" s="524"/>
      <c r="C149" s="524"/>
      <c r="D149" s="524"/>
      <c r="E149" s="524"/>
      <c r="F149" s="524"/>
    </row>
    <row r="150" spans="2:6" ht="12.75">
      <c r="B150" s="524"/>
      <c r="C150" s="524"/>
      <c r="D150" s="524"/>
      <c r="E150" s="524"/>
      <c r="F150" s="524"/>
    </row>
    <row r="151" spans="2:6" ht="12.75">
      <c r="B151" s="524"/>
      <c r="C151" s="524"/>
      <c r="D151" s="524"/>
      <c r="E151" s="524"/>
      <c r="F151" s="524"/>
    </row>
    <row r="152" spans="2:6" ht="12.75">
      <c r="B152" s="524"/>
      <c r="C152" s="524"/>
      <c r="D152" s="524"/>
      <c r="E152" s="524"/>
      <c r="F152" s="524"/>
    </row>
    <row r="153" spans="2:6" ht="12.75">
      <c r="B153" s="524"/>
      <c r="C153" s="524"/>
      <c r="D153" s="524"/>
      <c r="E153" s="524"/>
      <c r="F153" s="524"/>
    </row>
    <row r="154" spans="2:6" ht="12.75">
      <c r="B154" s="524"/>
      <c r="C154" s="524"/>
      <c r="D154" s="524"/>
      <c r="E154" s="524"/>
      <c r="F154" s="524"/>
    </row>
    <row r="155" spans="2:6" ht="12.75">
      <c r="B155" s="524"/>
      <c r="C155" s="524"/>
      <c r="D155" s="524"/>
      <c r="E155" s="524"/>
      <c r="F155" s="524"/>
    </row>
    <row r="156" spans="2:6" ht="12.75">
      <c r="B156" s="524"/>
      <c r="C156" s="524"/>
      <c r="D156" s="524"/>
      <c r="E156" s="524"/>
      <c r="F156" s="524"/>
    </row>
    <row r="157" spans="2:6" ht="12.75">
      <c r="B157" s="524"/>
      <c r="C157" s="524"/>
      <c r="D157" s="524"/>
      <c r="E157" s="524"/>
      <c r="F157" s="524"/>
    </row>
    <row r="158" spans="2:6" ht="12.75">
      <c r="B158" s="524"/>
      <c r="C158" s="524"/>
      <c r="D158" s="524"/>
      <c r="E158" s="524"/>
      <c r="F158" s="524"/>
    </row>
    <row r="159" spans="2:6" ht="12.75">
      <c r="B159" s="524"/>
      <c r="C159" s="524"/>
      <c r="D159" s="524"/>
      <c r="E159" s="524"/>
      <c r="F159" s="524"/>
    </row>
    <row r="160" spans="2:6" ht="12.75">
      <c r="B160" s="524"/>
      <c r="C160" s="524"/>
      <c r="D160" s="524"/>
      <c r="E160" s="524"/>
      <c r="F160" s="524"/>
    </row>
    <row r="161" spans="2:6" ht="12.75">
      <c r="B161" s="524"/>
      <c r="C161" s="524"/>
      <c r="D161" s="524"/>
      <c r="E161" s="524"/>
      <c r="F161" s="524"/>
    </row>
    <row r="162" spans="2:6" ht="12.75">
      <c r="B162" s="524"/>
      <c r="C162" s="524"/>
      <c r="D162" s="524"/>
      <c r="E162" s="524"/>
      <c r="F162" s="524"/>
    </row>
    <row r="163" spans="2:6" ht="12.75">
      <c r="B163" s="524"/>
      <c r="C163" s="524"/>
      <c r="D163" s="524"/>
      <c r="E163" s="524"/>
      <c r="F163" s="524"/>
    </row>
    <row r="164" spans="2:6" ht="12.75">
      <c r="B164" s="524"/>
      <c r="C164" s="524"/>
      <c r="D164" s="524"/>
      <c r="E164" s="524"/>
      <c r="F164" s="524"/>
    </row>
    <row r="165" spans="2:6" ht="12.75">
      <c r="B165" s="524"/>
      <c r="C165" s="524"/>
      <c r="D165" s="524"/>
      <c r="E165" s="524"/>
      <c r="F165" s="524"/>
    </row>
    <row r="166" spans="2:6" ht="12.75">
      <c r="B166" s="524"/>
      <c r="C166" s="524"/>
      <c r="D166" s="524"/>
      <c r="E166" s="524"/>
      <c r="F166" s="524"/>
    </row>
    <row r="167" spans="2:6" ht="12.75">
      <c r="B167" s="524"/>
      <c r="C167" s="524"/>
      <c r="D167" s="524"/>
      <c r="E167" s="524"/>
      <c r="F167" s="524"/>
    </row>
    <row r="168" spans="2:6" ht="12.75">
      <c r="B168" s="524"/>
      <c r="C168" s="524"/>
      <c r="D168" s="524"/>
      <c r="E168" s="524"/>
      <c r="F168" s="524"/>
    </row>
    <row r="169" spans="2:6" ht="12.75">
      <c r="B169" s="524"/>
      <c r="C169" s="524"/>
      <c r="D169" s="524"/>
      <c r="E169" s="524"/>
      <c r="F169" s="524"/>
    </row>
    <row r="170" spans="2:6" ht="12.75">
      <c r="B170" s="524"/>
      <c r="C170" s="524"/>
      <c r="D170" s="524"/>
      <c r="E170" s="524"/>
      <c r="F170" s="524"/>
    </row>
    <row r="171" spans="2:6" ht="12.75">
      <c r="B171" s="524"/>
      <c r="C171" s="524"/>
      <c r="D171" s="524"/>
      <c r="E171" s="524"/>
      <c r="F171" s="524"/>
    </row>
    <row r="172" spans="2:6" ht="12.75">
      <c r="B172" s="524"/>
      <c r="C172" s="524"/>
      <c r="D172" s="524"/>
      <c r="E172" s="524"/>
      <c r="F172" s="524"/>
    </row>
    <row r="173" spans="2:6" ht="12.75">
      <c r="B173" s="524"/>
      <c r="C173" s="524"/>
      <c r="D173" s="524"/>
      <c r="E173" s="524"/>
      <c r="F173" s="524"/>
    </row>
    <row r="174" spans="2:6" ht="12.75">
      <c r="B174" s="524"/>
      <c r="C174" s="524"/>
      <c r="D174" s="524"/>
      <c r="E174" s="524"/>
      <c r="F174" s="524"/>
    </row>
    <row r="175" spans="2:6" ht="12.75">
      <c r="B175" s="524"/>
      <c r="C175" s="524"/>
      <c r="D175" s="524"/>
      <c r="E175" s="524"/>
      <c r="F175" s="524"/>
    </row>
    <row r="176" spans="2:6" ht="12.75">
      <c r="B176" s="524"/>
      <c r="C176" s="524"/>
      <c r="D176" s="524"/>
      <c r="E176" s="524"/>
      <c r="F176" s="524"/>
    </row>
    <row r="177" spans="2:6" ht="12.75">
      <c r="B177" s="524"/>
      <c r="C177" s="524"/>
      <c r="D177" s="524"/>
      <c r="E177" s="524"/>
      <c r="F177" s="524"/>
    </row>
    <row r="178" spans="2:6" ht="12.75">
      <c r="B178" s="524"/>
      <c r="C178" s="524"/>
      <c r="D178" s="524"/>
      <c r="E178" s="524"/>
      <c r="F178" s="524"/>
    </row>
    <row r="179" spans="2:6" ht="12.75">
      <c r="B179" s="524"/>
      <c r="C179" s="524"/>
      <c r="D179" s="524"/>
      <c r="E179" s="524"/>
      <c r="F179" s="524"/>
    </row>
    <row r="180" spans="2:6" ht="12.75">
      <c r="B180" s="524"/>
      <c r="C180" s="524"/>
      <c r="D180" s="524"/>
      <c r="E180" s="524"/>
      <c r="F180" s="524"/>
    </row>
    <row r="181" spans="2:6" ht="12.75">
      <c r="B181" s="524"/>
      <c r="C181" s="524"/>
      <c r="D181" s="524"/>
      <c r="E181" s="524"/>
      <c r="F181" s="524"/>
    </row>
    <row r="182" spans="2:6" ht="12.75">
      <c r="B182" s="524"/>
      <c r="C182" s="524"/>
      <c r="D182" s="524"/>
      <c r="E182" s="524"/>
      <c r="F182" s="524"/>
    </row>
    <row r="183" spans="2:6" ht="12.75">
      <c r="B183" s="524"/>
      <c r="C183" s="524"/>
      <c r="D183" s="524"/>
      <c r="E183" s="524"/>
      <c r="F183" s="524"/>
    </row>
    <row r="184" spans="2:6" ht="12.75">
      <c r="B184" s="524"/>
      <c r="C184" s="524"/>
      <c r="D184" s="524"/>
      <c r="E184" s="524"/>
      <c r="F184" s="524"/>
    </row>
    <row r="185" spans="2:6" ht="12.75">
      <c r="B185" s="524"/>
      <c r="C185" s="524"/>
      <c r="D185" s="524"/>
      <c r="E185" s="524"/>
      <c r="F185" s="524"/>
    </row>
    <row r="186" spans="2:6" ht="12.75">
      <c r="B186" s="524"/>
      <c r="C186" s="524"/>
      <c r="D186" s="524"/>
      <c r="E186" s="524"/>
      <c r="F186" s="524"/>
    </row>
    <row r="187" spans="2:6" ht="12.75">
      <c r="B187" s="524"/>
      <c r="C187" s="524"/>
      <c r="D187" s="524"/>
      <c r="E187" s="524"/>
      <c r="F187" s="524"/>
    </row>
    <row r="188" spans="2:6" ht="12.75">
      <c r="B188" s="524"/>
      <c r="C188" s="524"/>
      <c r="D188" s="524"/>
      <c r="E188" s="524"/>
      <c r="F188" s="524"/>
    </row>
    <row r="189" spans="2:6" ht="12.75">
      <c r="B189" s="524"/>
      <c r="C189" s="524"/>
      <c r="D189" s="524"/>
      <c r="E189" s="524"/>
      <c r="F189" s="524"/>
    </row>
    <row r="190" spans="2:6" ht="12.75">
      <c r="B190" s="524"/>
      <c r="C190" s="524"/>
      <c r="D190" s="524"/>
      <c r="E190" s="524"/>
      <c r="F190" s="524"/>
    </row>
    <row r="191" spans="2:6" ht="12.75">
      <c r="B191" s="524"/>
      <c r="C191" s="524"/>
      <c r="D191" s="524"/>
      <c r="E191" s="524"/>
      <c r="F191" s="524"/>
    </row>
    <row r="192" spans="2:6" ht="12.75">
      <c r="B192" s="524"/>
      <c r="C192" s="524"/>
      <c r="D192" s="524"/>
      <c r="E192" s="524"/>
      <c r="F192" s="524"/>
    </row>
    <row r="193" spans="2:6" ht="12.75">
      <c r="B193" s="524"/>
      <c r="C193" s="524"/>
      <c r="D193" s="524"/>
      <c r="E193" s="524"/>
      <c r="F193" s="524"/>
    </row>
    <row r="194" spans="2:6" ht="12.75">
      <c r="B194" s="524"/>
      <c r="C194" s="524"/>
      <c r="D194" s="524"/>
      <c r="E194" s="524"/>
      <c r="F194" s="524"/>
    </row>
    <row r="195" spans="2:6" ht="12.75">
      <c r="B195" s="524"/>
      <c r="C195" s="524"/>
      <c r="D195" s="524"/>
      <c r="E195" s="524"/>
      <c r="F195" s="524"/>
    </row>
    <row r="196" spans="2:6" ht="12.75">
      <c r="B196" s="524"/>
      <c r="C196" s="524"/>
      <c r="D196" s="524"/>
      <c r="E196" s="524"/>
      <c r="F196" s="524"/>
    </row>
    <row r="197" spans="2:6" ht="12.75">
      <c r="B197" s="524"/>
      <c r="C197" s="524"/>
      <c r="D197" s="524"/>
      <c r="E197" s="524"/>
      <c r="F197" s="524"/>
    </row>
    <row r="198" spans="2:6" ht="12.75">
      <c r="B198" s="524"/>
      <c r="C198" s="524"/>
      <c r="D198" s="524"/>
      <c r="E198" s="524"/>
      <c r="F198" s="524"/>
    </row>
    <row r="199" spans="2:6" ht="12.75">
      <c r="B199" s="524"/>
      <c r="C199" s="524"/>
      <c r="D199" s="524"/>
      <c r="E199" s="524"/>
      <c r="F199" s="524"/>
    </row>
    <row r="200" spans="2:6" ht="12.75">
      <c r="B200" s="524"/>
      <c r="C200" s="524"/>
      <c r="D200" s="524"/>
      <c r="E200" s="524"/>
      <c r="F200" s="524"/>
    </row>
    <row r="201" spans="2:6" ht="12.75">
      <c r="B201" s="524"/>
      <c r="C201" s="524"/>
      <c r="D201" s="524"/>
      <c r="E201" s="524"/>
      <c r="F201" s="524"/>
    </row>
    <row r="202" spans="2:6" ht="12.75">
      <c r="B202" s="524"/>
      <c r="C202" s="524"/>
      <c r="D202" s="524"/>
      <c r="E202" s="524"/>
      <c r="F202" s="524"/>
    </row>
    <row r="203" spans="2:6" ht="12.75">
      <c r="B203" s="524"/>
      <c r="C203" s="524"/>
      <c r="D203" s="524"/>
      <c r="E203" s="524"/>
      <c r="F203" s="524"/>
    </row>
    <row r="204" spans="2:6" ht="12.75">
      <c r="B204" s="524"/>
      <c r="C204" s="524"/>
      <c r="D204" s="524"/>
      <c r="E204" s="524"/>
      <c r="F204" s="524"/>
    </row>
    <row r="205" spans="2:6" ht="12.75">
      <c r="B205" s="524"/>
      <c r="C205" s="524"/>
      <c r="D205" s="524"/>
      <c r="E205" s="524"/>
      <c r="F205" s="524"/>
    </row>
    <row r="206" spans="2:6" ht="12.75">
      <c r="B206" s="524"/>
      <c r="C206" s="524"/>
      <c r="D206" s="524"/>
      <c r="E206" s="524"/>
      <c r="F206" s="524"/>
    </row>
    <row r="207" spans="2:6" ht="12.75">
      <c r="B207" s="524"/>
      <c r="C207" s="524"/>
      <c r="D207" s="524"/>
      <c r="E207" s="524"/>
      <c r="F207" s="524"/>
    </row>
    <row r="208" spans="2:6" ht="12.75">
      <c r="B208" s="524"/>
      <c r="C208" s="524"/>
      <c r="D208" s="524"/>
      <c r="E208" s="524"/>
      <c r="F208" s="524"/>
    </row>
    <row r="209" spans="2:6" ht="12.75">
      <c r="B209" s="524"/>
      <c r="C209" s="524"/>
      <c r="D209" s="524"/>
      <c r="E209" s="524"/>
      <c r="F209" s="524"/>
    </row>
    <row r="210" spans="2:6" ht="12.75">
      <c r="B210" s="524"/>
      <c r="C210" s="524"/>
      <c r="D210" s="524"/>
      <c r="E210" s="524"/>
      <c r="F210" s="524"/>
    </row>
    <row r="211" spans="2:6" ht="12.75">
      <c r="B211" s="524"/>
      <c r="C211" s="524"/>
      <c r="D211" s="524"/>
      <c r="E211" s="524"/>
      <c r="F211" s="524"/>
    </row>
    <row r="212" spans="2:6" ht="12.75">
      <c r="B212" s="524"/>
      <c r="C212" s="524"/>
      <c r="D212" s="524"/>
      <c r="E212" s="524"/>
      <c r="F212" s="524"/>
    </row>
    <row r="213" spans="2:6" ht="12.75">
      <c r="B213" s="524"/>
      <c r="C213" s="524"/>
      <c r="D213" s="524"/>
      <c r="E213" s="524"/>
      <c r="F213" s="524"/>
    </row>
    <row r="214" spans="2:6" ht="12.75">
      <c r="B214" s="524"/>
      <c r="C214" s="524"/>
      <c r="D214" s="524"/>
      <c r="E214" s="524"/>
      <c r="F214" s="524"/>
    </row>
    <row r="215" spans="2:6" ht="12.75">
      <c r="B215" s="524"/>
      <c r="C215" s="524"/>
      <c r="D215" s="524"/>
      <c r="E215" s="524"/>
      <c r="F215" s="524"/>
    </row>
    <row r="216" spans="2:6" ht="12.75">
      <c r="B216" s="524"/>
      <c r="C216" s="524"/>
      <c r="D216" s="524"/>
      <c r="E216" s="524"/>
      <c r="F216" s="524"/>
    </row>
    <row r="217" spans="2:6" ht="12.75">
      <c r="B217" s="524"/>
      <c r="C217" s="524"/>
      <c r="D217" s="524"/>
      <c r="E217" s="524"/>
      <c r="F217" s="524"/>
    </row>
    <row r="218" spans="2:6" ht="12.75">
      <c r="B218" s="524"/>
      <c r="C218" s="524"/>
      <c r="D218" s="524"/>
      <c r="E218" s="524"/>
      <c r="F218" s="524"/>
    </row>
    <row r="219" spans="2:6" ht="12.75">
      <c r="B219" s="524"/>
      <c r="C219" s="524"/>
      <c r="D219" s="524"/>
      <c r="E219" s="524"/>
      <c r="F219" s="524"/>
    </row>
    <row r="220" spans="2:6" ht="12.75">
      <c r="B220" s="524"/>
      <c r="C220" s="524"/>
      <c r="D220" s="524"/>
      <c r="E220" s="524"/>
      <c r="F220" s="524"/>
    </row>
    <row r="221" spans="2:6" ht="12.75">
      <c r="B221" s="524"/>
      <c r="C221" s="524"/>
      <c r="D221" s="524"/>
      <c r="E221" s="524"/>
      <c r="F221" s="524"/>
    </row>
    <row r="222" spans="2:6" ht="12.75">
      <c r="B222" s="524"/>
      <c r="C222" s="524"/>
      <c r="D222" s="524"/>
      <c r="E222" s="524"/>
      <c r="F222" s="524"/>
    </row>
    <row r="223" spans="2:6" ht="12.75">
      <c r="B223" s="524"/>
      <c r="C223" s="524"/>
      <c r="D223" s="524"/>
      <c r="E223" s="524"/>
      <c r="F223" s="524"/>
    </row>
    <row r="224" spans="2:6" ht="12.75">
      <c r="B224" s="524"/>
      <c r="C224" s="524"/>
      <c r="D224" s="524"/>
      <c r="E224" s="524"/>
      <c r="F224" s="524"/>
    </row>
    <row r="225" spans="2:6" ht="12.75">
      <c r="B225" s="524"/>
      <c r="C225" s="524"/>
      <c r="D225" s="524"/>
      <c r="E225" s="524"/>
      <c r="F225" s="524"/>
    </row>
    <row r="226" spans="2:6" ht="12.75">
      <c r="B226" s="524"/>
      <c r="C226" s="524"/>
      <c r="D226" s="524"/>
      <c r="E226" s="524"/>
      <c r="F226" s="524"/>
    </row>
    <row r="227" spans="2:6" ht="12.75">
      <c r="B227" s="524"/>
      <c r="C227" s="524"/>
      <c r="D227" s="524"/>
      <c r="E227" s="524"/>
      <c r="F227" s="524"/>
    </row>
    <row r="228" spans="2:6" ht="12.75">
      <c r="B228" s="524"/>
      <c r="C228" s="524"/>
      <c r="D228" s="524"/>
      <c r="E228" s="524"/>
      <c r="F228" s="524"/>
    </row>
    <row r="229" spans="2:6" ht="12.75">
      <c r="B229" s="524"/>
      <c r="C229" s="524"/>
      <c r="D229" s="524"/>
      <c r="E229" s="524"/>
      <c r="F229" s="524"/>
    </row>
    <row r="230" spans="2:6" ht="12.75">
      <c r="B230" s="524"/>
      <c r="C230" s="524"/>
      <c r="D230" s="524"/>
      <c r="E230" s="524"/>
      <c r="F230" s="524"/>
    </row>
    <row r="231" spans="2:6" ht="12.75">
      <c r="B231" s="524"/>
      <c r="C231" s="524"/>
      <c r="D231" s="524"/>
      <c r="E231" s="524"/>
      <c r="F231" s="524"/>
    </row>
    <row r="232" spans="2:6" ht="12.75">
      <c r="B232" s="524"/>
      <c r="C232" s="524"/>
      <c r="D232" s="524"/>
      <c r="E232" s="524"/>
      <c r="F232" s="524"/>
    </row>
    <row r="233" spans="2:6" ht="12.75">
      <c r="B233" s="524"/>
      <c r="C233" s="524"/>
      <c r="D233" s="524"/>
      <c r="E233" s="524"/>
      <c r="F233" s="524"/>
    </row>
    <row r="234" spans="2:6" ht="12.75">
      <c r="B234" s="524"/>
      <c r="C234" s="524"/>
      <c r="D234" s="524"/>
      <c r="E234" s="524"/>
      <c r="F234" s="524"/>
    </row>
    <row r="235" spans="2:6" ht="12.75">
      <c r="B235" s="524"/>
      <c r="C235" s="524"/>
      <c r="D235" s="524"/>
      <c r="E235" s="524"/>
      <c r="F235" s="524"/>
    </row>
    <row r="236" spans="2:6" ht="12.75">
      <c r="B236" s="524"/>
      <c r="C236" s="524"/>
      <c r="D236" s="524"/>
      <c r="E236" s="524"/>
      <c r="F236" s="524"/>
    </row>
    <row r="237" spans="2:6" ht="12.75">
      <c r="B237" s="524"/>
      <c r="C237" s="524"/>
      <c r="D237" s="524"/>
      <c r="E237" s="524"/>
      <c r="F237" s="524"/>
    </row>
    <row r="238" spans="2:6" ht="12.75">
      <c r="B238" s="524"/>
      <c r="C238" s="524"/>
      <c r="D238" s="524"/>
      <c r="E238" s="524"/>
      <c r="F238" s="524"/>
    </row>
    <row r="239" spans="2:6" ht="12.75">
      <c r="B239" s="524"/>
      <c r="C239" s="524"/>
      <c r="D239" s="524"/>
      <c r="E239" s="524"/>
      <c r="F239" s="524"/>
    </row>
    <row r="240" spans="2:6" ht="12.75">
      <c r="B240" s="524"/>
      <c r="C240" s="524"/>
      <c r="D240" s="524"/>
      <c r="E240" s="524"/>
      <c r="F240" s="524"/>
    </row>
    <row r="241" spans="2:6" ht="12.75">
      <c r="B241" s="524"/>
      <c r="C241" s="524"/>
      <c r="D241" s="524"/>
      <c r="E241" s="524"/>
      <c r="F241" s="524"/>
    </row>
    <row r="242" spans="2:6" ht="12.75">
      <c r="B242" s="524"/>
      <c r="C242" s="524"/>
      <c r="D242" s="524"/>
      <c r="E242" s="524"/>
      <c r="F242" s="524"/>
    </row>
    <row r="243" spans="2:6" ht="12.75">
      <c r="B243" s="524"/>
      <c r="C243" s="524"/>
      <c r="D243" s="524"/>
      <c r="E243" s="524"/>
      <c r="F243" s="524"/>
    </row>
    <row r="244" spans="2:6" ht="12.75">
      <c r="B244" s="524"/>
      <c r="C244" s="524"/>
      <c r="D244" s="524"/>
      <c r="E244" s="524"/>
      <c r="F244" s="524"/>
    </row>
    <row r="245" spans="2:6" ht="12.75">
      <c r="B245" s="524"/>
      <c r="C245" s="524"/>
      <c r="D245" s="524"/>
      <c r="E245" s="524"/>
      <c r="F245" s="524"/>
    </row>
    <row r="246" spans="2:6" ht="12.75">
      <c r="B246" s="524"/>
      <c r="C246" s="524"/>
      <c r="D246" s="524"/>
      <c r="E246" s="524"/>
      <c r="F246" s="524"/>
    </row>
    <row r="247" spans="2:6" ht="12.75">
      <c r="B247" s="524"/>
      <c r="C247" s="524"/>
      <c r="D247" s="524"/>
      <c r="E247" s="524"/>
      <c r="F247" s="524"/>
    </row>
    <row r="248" spans="2:6" ht="12.75">
      <c r="B248" s="524"/>
      <c r="C248" s="524"/>
      <c r="D248" s="524"/>
      <c r="E248" s="524"/>
      <c r="F248" s="524"/>
    </row>
    <row r="249" spans="2:6" ht="12.75">
      <c r="B249" s="524"/>
      <c r="C249" s="524"/>
      <c r="D249" s="524"/>
      <c r="E249" s="524"/>
      <c r="F249" s="524"/>
    </row>
    <row r="250" spans="2:6" ht="12.75">
      <c r="B250" s="524"/>
      <c r="C250" s="524"/>
      <c r="D250" s="524"/>
      <c r="E250" s="524"/>
      <c r="F250" s="524"/>
    </row>
    <row r="251" spans="2:6" ht="12.75">
      <c r="B251" s="524"/>
      <c r="C251" s="524"/>
      <c r="D251" s="524"/>
      <c r="E251" s="524"/>
      <c r="F251" s="524"/>
    </row>
    <row r="252" spans="2:6" ht="12.75">
      <c r="B252" s="524"/>
      <c r="C252" s="524"/>
      <c r="D252" s="524"/>
      <c r="E252" s="524"/>
      <c r="F252" s="524"/>
    </row>
    <row r="253" spans="2:6" ht="12.75">
      <c r="B253" s="524"/>
      <c r="C253" s="524"/>
      <c r="D253" s="524"/>
      <c r="E253" s="524"/>
      <c r="F253" s="524"/>
    </row>
    <row r="254" spans="2:6" ht="12.75">
      <c r="B254" s="524"/>
      <c r="C254" s="524"/>
      <c r="D254" s="524"/>
      <c r="E254" s="524"/>
      <c r="F254" s="524"/>
    </row>
    <row r="255" spans="2:6" ht="12.75">
      <c r="B255" s="524"/>
      <c r="C255" s="524"/>
      <c r="D255" s="524"/>
      <c r="E255" s="524"/>
      <c r="F255" s="524"/>
    </row>
    <row r="256" spans="2:6" ht="12.75">
      <c r="B256" s="524"/>
      <c r="C256" s="524"/>
      <c r="D256" s="524"/>
      <c r="E256" s="524"/>
      <c r="F256" s="524"/>
    </row>
    <row r="257" spans="2:6" ht="12.75">
      <c r="B257" s="524"/>
      <c r="C257" s="524"/>
      <c r="D257" s="524"/>
      <c r="E257" s="524"/>
      <c r="F257" s="524"/>
    </row>
    <row r="258" spans="2:6" ht="12.75">
      <c r="B258" s="524"/>
      <c r="C258" s="524"/>
      <c r="D258" s="524"/>
      <c r="E258" s="524"/>
      <c r="F258" s="524"/>
    </row>
    <row r="259" spans="2:6" ht="12.75">
      <c r="B259" s="524"/>
      <c r="C259" s="524"/>
      <c r="D259" s="524"/>
      <c r="E259" s="524"/>
      <c r="F259" s="524"/>
    </row>
    <row r="260" spans="2:6" ht="12.75">
      <c r="B260" s="524"/>
      <c r="C260" s="524"/>
      <c r="D260" s="524"/>
      <c r="E260" s="524"/>
      <c r="F260" s="524"/>
    </row>
    <row r="261" spans="2:6" ht="12.75">
      <c r="B261" s="524"/>
      <c r="C261" s="524"/>
      <c r="D261" s="524"/>
      <c r="E261" s="524"/>
      <c r="F261" s="524"/>
    </row>
    <row r="262" spans="2:6" ht="12.75">
      <c r="B262" s="524"/>
      <c r="C262" s="524"/>
      <c r="D262" s="524"/>
      <c r="E262" s="524"/>
      <c r="F262" s="524"/>
    </row>
    <row r="263" spans="2:6" ht="12.75">
      <c r="B263" s="524"/>
      <c r="C263" s="524"/>
      <c r="D263" s="524"/>
      <c r="E263" s="524"/>
      <c r="F263" s="524"/>
    </row>
    <row r="264" spans="2:6" ht="12.75">
      <c r="B264" s="524"/>
      <c r="C264" s="524"/>
      <c r="D264" s="524"/>
      <c r="E264" s="524"/>
      <c r="F264" s="524"/>
    </row>
    <row r="265" spans="2:6" ht="12.75">
      <c r="B265" s="524"/>
      <c r="C265" s="524"/>
      <c r="D265" s="524"/>
      <c r="E265" s="524"/>
      <c r="F265" s="524"/>
    </row>
    <row r="266" spans="2:6" ht="12.75">
      <c r="B266" s="524"/>
      <c r="C266" s="524"/>
      <c r="D266" s="524"/>
      <c r="E266" s="524"/>
      <c r="F266" s="524"/>
    </row>
    <row r="267" spans="2:6" ht="12.75">
      <c r="B267" s="524"/>
      <c r="C267" s="524"/>
      <c r="D267" s="524"/>
      <c r="E267" s="524"/>
      <c r="F267" s="524"/>
    </row>
    <row r="268" spans="2:6" ht="12.75">
      <c r="B268" s="524"/>
      <c r="C268" s="524"/>
      <c r="D268" s="524"/>
      <c r="E268" s="524"/>
      <c r="F268" s="524"/>
    </row>
    <row r="269" spans="2:6" ht="12.75">
      <c r="B269" s="524"/>
      <c r="C269" s="524"/>
      <c r="D269" s="524"/>
      <c r="E269" s="524"/>
      <c r="F269" s="524"/>
    </row>
    <row r="270" spans="2:6" ht="12.75">
      <c r="B270" s="524"/>
      <c r="C270" s="524"/>
      <c r="D270" s="524"/>
      <c r="E270" s="524"/>
      <c r="F270" s="524"/>
    </row>
    <row r="271" spans="2:6" ht="12.75">
      <c r="B271" s="524"/>
      <c r="C271" s="524"/>
      <c r="D271" s="524"/>
      <c r="E271" s="524"/>
      <c r="F271" s="524"/>
    </row>
    <row r="272" spans="2:6" ht="12.75">
      <c r="B272" s="524"/>
      <c r="C272" s="524"/>
      <c r="D272" s="524"/>
      <c r="E272" s="524"/>
      <c r="F272" s="524"/>
    </row>
    <row r="273" spans="2:6" ht="12.75">
      <c r="B273" s="524"/>
      <c r="C273" s="524"/>
      <c r="D273" s="524"/>
      <c r="E273" s="524"/>
      <c r="F273" s="524"/>
    </row>
    <row r="274" spans="2:6" ht="12.75">
      <c r="B274" s="524"/>
      <c r="C274" s="524"/>
      <c r="D274" s="524"/>
      <c r="E274" s="524"/>
      <c r="F274" s="524"/>
    </row>
    <row r="275" spans="2:6" ht="12.75">
      <c r="B275" s="524"/>
      <c r="C275" s="524"/>
      <c r="D275" s="524"/>
      <c r="E275" s="524"/>
      <c r="F275" s="524"/>
    </row>
    <row r="276" spans="2:6" ht="12.75">
      <c r="B276" s="524"/>
      <c r="C276" s="524"/>
      <c r="D276" s="524"/>
      <c r="E276" s="524"/>
      <c r="F276" s="524"/>
    </row>
    <row r="277" spans="2:6" ht="12.75">
      <c r="B277" s="524"/>
      <c r="C277" s="524"/>
      <c r="D277" s="524"/>
      <c r="E277" s="524"/>
      <c r="F277" s="524"/>
    </row>
    <row r="278" spans="2:6" ht="12.75">
      <c r="B278" s="524"/>
      <c r="C278" s="524"/>
      <c r="D278" s="524"/>
      <c r="E278" s="524"/>
      <c r="F278" s="524"/>
    </row>
    <row r="279" spans="2:6" ht="12.75">
      <c r="B279" s="524"/>
      <c r="C279" s="524"/>
      <c r="D279" s="524"/>
      <c r="E279" s="524"/>
      <c r="F279" s="524"/>
    </row>
    <row r="280" spans="2:6" ht="12.75">
      <c r="B280" s="524"/>
      <c r="C280" s="524"/>
      <c r="D280" s="524"/>
      <c r="E280" s="524"/>
      <c r="F280" s="524"/>
    </row>
    <row r="281" spans="2:6" ht="12.75">
      <c r="B281" s="524"/>
      <c r="C281" s="524"/>
      <c r="D281" s="524"/>
      <c r="E281" s="524"/>
      <c r="F281" s="524"/>
    </row>
    <row r="282" spans="2:6" ht="12.75">
      <c r="B282" s="524"/>
      <c r="C282" s="524"/>
      <c r="D282" s="524"/>
      <c r="E282" s="524"/>
      <c r="F282" s="524"/>
    </row>
    <row r="283" spans="2:6" ht="12.75">
      <c r="B283" s="524"/>
      <c r="C283" s="524"/>
      <c r="D283" s="524"/>
      <c r="E283" s="524"/>
      <c r="F283" s="524"/>
    </row>
    <row r="284" spans="2:6" ht="12.75">
      <c r="B284" s="524"/>
      <c r="C284" s="524"/>
      <c r="D284" s="524"/>
      <c r="E284" s="524"/>
      <c r="F284" s="524"/>
    </row>
    <row r="285" spans="2:6" ht="12.75">
      <c r="B285" s="524"/>
      <c r="C285" s="524"/>
      <c r="D285" s="524"/>
      <c r="E285" s="524"/>
      <c r="F285" s="524"/>
    </row>
    <row r="286" spans="2:6" ht="12.75">
      <c r="B286" s="524"/>
      <c r="C286" s="524"/>
      <c r="D286" s="524"/>
      <c r="E286" s="524"/>
      <c r="F286" s="524"/>
    </row>
    <row r="287" spans="2:6" ht="12.75">
      <c r="B287" s="524"/>
      <c r="C287" s="524"/>
      <c r="D287" s="524"/>
      <c r="E287" s="524"/>
      <c r="F287" s="524"/>
    </row>
    <row r="288" spans="2:6" ht="12.75">
      <c r="B288" s="524"/>
      <c r="C288" s="524"/>
      <c r="D288" s="524"/>
      <c r="E288" s="524"/>
      <c r="F288" s="524"/>
    </row>
    <row r="289" spans="2:6" ht="12.75">
      <c r="B289" s="524"/>
      <c r="C289" s="524"/>
      <c r="D289" s="524"/>
      <c r="E289" s="524"/>
      <c r="F289" s="524"/>
    </row>
    <row r="290" spans="2:6" ht="12.75">
      <c r="B290" s="524"/>
      <c r="C290" s="524"/>
      <c r="D290" s="524"/>
      <c r="E290" s="524"/>
      <c r="F290" s="524"/>
    </row>
    <row r="291" spans="2:6" ht="12.75">
      <c r="B291" s="524"/>
      <c r="C291" s="524"/>
      <c r="D291" s="524"/>
      <c r="E291" s="524"/>
      <c r="F291" s="524"/>
    </row>
    <row r="292" spans="2:6" ht="12.75">
      <c r="B292" s="524"/>
      <c r="C292" s="524"/>
      <c r="D292" s="524"/>
      <c r="E292" s="524"/>
      <c r="F292" s="524"/>
    </row>
    <row r="293" spans="2:6" ht="12.75">
      <c r="B293" s="524"/>
      <c r="C293" s="524"/>
      <c r="D293" s="524"/>
      <c r="E293" s="524"/>
      <c r="F293" s="524"/>
    </row>
    <row r="294" spans="2:6" ht="12.75">
      <c r="B294" s="524"/>
      <c r="C294" s="524"/>
      <c r="D294" s="524"/>
      <c r="E294" s="524"/>
      <c r="F294" s="524"/>
    </row>
    <row r="295" spans="2:6" ht="12.75">
      <c r="B295" s="524"/>
      <c r="C295" s="524"/>
      <c r="D295" s="524"/>
      <c r="E295" s="524"/>
      <c r="F295" s="524"/>
    </row>
    <row r="296" spans="2:6" ht="12.75">
      <c r="B296" s="524"/>
      <c r="C296" s="524"/>
      <c r="D296" s="524"/>
      <c r="E296" s="524"/>
      <c r="F296" s="524"/>
    </row>
    <row r="297" spans="2:6" ht="12.75">
      <c r="B297" s="524"/>
      <c r="C297" s="524"/>
      <c r="D297" s="524"/>
      <c r="E297" s="524"/>
      <c r="F297" s="524"/>
    </row>
    <row r="298" spans="2:6" ht="12.75">
      <c r="B298" s="524"/>
      <c r="C298" s="524"/>
      <c r="D298" s="524"/>
      <c r="E298" s="524"/>
      <c r="F298" s="524"/>
    </row>
    <row r="299" spans="2:6" ht="12.75">
      <c r="B299" s="524"/>
      <c r="C299" s="524"/>
      <c r="D299" s="524"/>
      <c r="E299" s="524"/>
      <c r="F299" s="524"/>
    </row>
    <row r="300" spans="2:6" ht="12.75">
      <c r="B300" s="524"/>
      <c r="C300" s="524"/>
      <c r="D300" s="524"/>
      <c r="E300" s="524"/>
      <c r="F300" s="524"/>
    </row>
    <row r="301" spans="2:6" ht="12.75">
      <c r="B301" s="524"/>
      <c r="C301" s="524"/>
      <c r="D301" s="524"/>
      <c r="E301" s="524"/>
      <c r="F301" s="524"/>
    </row>
    <row r="302" spans="2:6" ht="12.75">
      <c r="B302" s="524"/>
      <c r="C302" s="524"/>
      <c r="D302" s="524"/>
      <c r="E302" s="524"/>
      <c r="F302" s="524"/>
    </row>
    <row r="303" spans="2:6" ht="12.75">
      <c r="B303" s="524"/>
      <c r="C303" s="524"/>
      <c r="D303" s="524"/>
      <c r="E303" s="524"/>
      <c r="F303" s="524"/>
    </row>
    <row r="304" spans="2:6" ht="12.75">
      <c r="B304" s="524"/>
      <c r="C304" s="524"/>
      <c r="D304" s="524"/>
      <c r="E304" s="524"/>
      <c r="F304" s="524"/>
    </row>
    <row r="305" spans="2:6" ht="12.75">
      <c r="B305" s="524"/>
      <c r="C305" s="524"/>
      <c r="D305" s="524"/>
      <c r="E305" s="524"/>
      <c r="F305" s="524"/>
    </row>
    <row r="306" spans="2:6" ht="12.75">
      <c r="B306" s="524"/>
      <c r="C306" s="524"/>
      <c r="D306" s="524"/>
      <c r="E306" s="524"/>
      <c r="F306" s="524"/>
    </row>
    <row r="307" spans="2:6" ht="12.75">
      <c r="B307" s="524"/>
      <c r="C307" s="524"/>
      <c r="D307" s="524"/>
      <c r="E307" s="524"/>
      <c r="F307" s="524"/>
    </row>
    <row r="308" spans="2:6" ht="12.75">
      <c r="B308" s="524"/>
      <c r="C308" s="524"/>
      <c r="D308" s="524"/>
      <c r="E308" s="524"/>
      <c r="F308" s="524"/>
    </row>
    <row r="309" spans="2:6" ht="12.75">
      <c r="B309" s="524"/>
      <c r="C309" s="524"/>
      <c r="D309" s="524"/>
      <c r="E309" s="524"/>
      <c r="F309" s="524"/>
    </row>
    <row r="310" spans="2:6" ht="12.75">
      <c r="B310" s="524"/>
      <c r="C310" s="524"/>
      <c r="D310" s="524"/>
      <c r="E310" s="524"/>
      <c r="F310" s="524"/>
    </row>
    <row r="311" spans="2:6" ht="12.75">
      <c r="B311" s="524"/>
      <c r="C311" s="524"/>
      <c r="D311" s="524"/>
      <c r="E311" s="524"/>
      <c r="F311" s="524"/>
    </row>
    <row r="312" spans="2:6" ht="12.75">
      <c r="B312" s="524"/>
      <c r="C312" s="524"/>
      <c r="D312" s="524"/>
      <c r="E312" s="524"/>
      <c r="F312" s="524"/>
    </row>
    <row r="313" spans="2:6" ht="12.75">
      <c r="B313" s="524"/>
      <c r="C313" s="524"/>
      <c r="D313" s="524"/>
      <c r="E313" s="524"/>
      <c r="F313" s="524"/>
    </row>
    <row r="314" spans="2:6" ht="12.75">
      <c r="B314" s="524"/>
      <c r="C314" s="524"/>
      <c r="D314" s="524"/>
      <c r="E314" s="524"/>
      <c r="F314" s="524"/>
    </row>
    <row r="315" spans="2:6" ht="12.75">
      <c r="B315" s="524"/>
      <c r="C315" s="524"/>
      <c r="D315" s="524"/>
      <c r="E315" s="524"/>
      <c r="F315" s="524"/>
    </row>
    <row r="316" spans="2:6" ht="12.75">
      <c r="B316" s="524"/>
      <c r="C316" s="524"/>
      <c r="D316" s="524"/>
      <c r="E316" s="524"/>
      <c r="F316" s="524"/>
    </row>
    <row r="317" spans="2:6" ht="12.75">
      <c r="B317" s="524"/>
      <c r="C317" s="524"/>
      <c r="D317" s="524"/>
      <c r="E317" s="524"/>
      <c r="F317" s="524"/>
    </row>
    <row r="318" spans="2:6" ht="12.75">
      <c r="B318" s="524"/>
      <c r="C318" s="524"/>
      <c r="D318" s="524"/>
      <c r="E318" s="524"/>
      <c r="F318" s="524"/>
    </row>
    <row r="319" spans="2:6" ht="12.75">
      <c r="B319" s="524"/>
      <c r="C319" s="524"/>
      <c r="D319" s="524"/>
      <c r="E319" s="524"/>
      <c r="F319" s="524"/>
    </row>
    <row r="320" spans="2:6" ht="12.75">
      <c r="B320" s="524"/>
      <c r="C320" s="524"/>
      <c r="D320" s="524"/>
      <c r="E320" s="524"/>
      <c r="F320" s="524"/>
    </row>
    <row r="321" spans="2:6" ht="12.75">
      <c r="B321" s="524"/>
      <c r="C321" s="524"/>
      <c r="D321" s="524"/>
      <c r="E321" s="524"/>
      <c r="F321" s="524"/>
    </row>
    <row r="322" spans="2:6" ht="12.75">
      <c r="B322" s="524"/>
      <c r="C322" s="524"/>
      <c r="D322" s="524"/>
      <c r="E322" s="524"/>
      <c r="F322" s="524"/>
    </row>
    <row r="323" spans="2:6" ht="12.75">
      <c r="B323" s="524"/>
      <c r="C323" s="524"/>
      <c r="D323" s="524"/>
      <c r="E323" s="524"/>
      <c r="F323" s="524"/>
    </row>
    <row r="324" spans="2:6" ht="12.75">
      <c r="B324" s="524"/>
      <c r="C324" s="524"/>
      <c r="D324" s="524"/>
      <c r="E324" s="524"/>
      <c r="F324" s="524"/>
    </row>
    <row r="325" spans="2:6" ht="12.75">
      <c r="B325" s="524"/>
      <c r="C325" s="524"/>
      <c r="D325" s="524"/>
      <c r="E325" s="524"/>
      <c r="F325" s="524"/>
    </row>
    <row r="326" spans="2:6" ht="12.75">
      <c r="B326" s="524"/>
      <c r="C326" s="524"/>
      <c r="D326" s="524"/>
      <c r="E326" s="524"/>
      <c r="F326" s="524"/>
    </row>
    <row r="327" spans="2:6" ht="12.75">
      <c r="B327" s="524"/>
      <c r="C327" s="524"/>
      <c r="D327" s="524"/>
      <c r="E327" s="524"/>
      <c r="F327" s="524"/>
    </row>
    <row r="328" spans="2:6" ht="12.75">
      <c r="B328" s="524"/>
      <c r="C328" s="524"/>
      <c r="D328" s="524"/>
      <c r="E328" s="524"/>
      <c r="F328" s="524"/>
    </row>
    <row r="329" spans="2:6" ht="12.75">
      <c r="B329" s="524"/>
      <c r="C329" s="524"/>
      <c r="D329" s="524"/>
      <c r="E329" s="524"/>
      <c r="F329" s="524"/>
    </row>
    <row r="330" spans="2:6" ht="12.75">
      <c r="B330" s="524"/>
      <c r="C330" s="524"/>
      <c r="D330" s="524"/>
      <c r="E330" s="524"/>
      <c r="F330" s="524"/>
    </row>
    <row r="331" spans="2:6" ht="12.75">
      <c r="B331" s="524"/>
      <c r="C331" s="524"/>
      <c r="D331" s="524"/>
      <c r="E331" s="524"/>
      <c r="F331" s="524"/>
    </row>
    <row r="332" spans="2:6" ht="12.75">
      <c r="B332" s="524"/>
      <c r="C332" s="524"/>
      <c r="D332" s="524"/>
      <c r="E332" s="524"/>
      <c r="F332" s="524"/>
    </row>
    <row r="333" spans="2:6" ht="12.75">
      <c r="B333" s="524"/>
      <c r="C333" s="524"/>
      <c r="D333" s="524"/>
      <c r="E333" s="524"/>
      <c r="F333" s="524"/>
    </row>
    <row r="334" spans="2:6" ht="12.75">
      <c r="B334" s="524"/>
      <c r="C334" s="524"/>
      <c r="D334" s="524"/>
      <c r="E334" s="524"/>
      <c r="F334" s="524"/>
    </row>
    <row r="335" spans="2:6" ht="12.75">
      <c r="B335" s="524"/>
      <c r="C335" s="524"/>
      <c r="D335" s="524"/>
      <c r="E335" s="524"/>
      <c r="F335" s="524"/>
    </row>
    <row r="336" spans="2:6" ht="12.75">
      <c r="B336" s="524"/>
      <c r="C336" s="524"/>
      <c r="D336" s="524"/>
      <c r="E336" s="524"/>
      <c r="F336" s="524"/>
    </row>
    <row r="337" spans="2:6" ht="12.75">
      <c r="B337" s="524"/>
      <c r="C337" s="524"/>
      <c r="D337" s="524"/>
      <c r="E337" s="524"/>
      <c r="F337" s="524"/>
    </row>
    <row r="338" spans="2:6" ht="12.75">
      <c r="B338" s="524"/>
      <c r="C338" s="524"/>
      <c r="D338" s="524"/>
      <c r="E338" s="524"/>
      <c r="F338" s="524"/>
    </row>
    <row r="339" spans="2:6" ht="12.75">
      <c r="B339" s="524"/>
      <c r="C339" s="524"/>
      <c r="D339" s="524"/>
      <c r="E339" s="524"/>
      <c r="F339" s="524"/>
    </row>
    <row r="340" spans="2:6" ht="12.75">
      <c r="B340" s="524"/>
      <c r="C340" s="524"/>
      <c r="D340" s="524"/>
      <c r="E340" s="524"/>
      <c r="F340" s="524"/>
    </row>
    <row r="341" spans="2:6" ht="12.75">
      <c r="B341" s="524"/>
      <c r="C341" s="524"/>
      <c r="D341" s="524"/>
      <c r="E341" s="524"/>
      <c r="F341" s="524"/>
    </row>
    <row r="342" spans="2:6" ht="12.75">
      <c r="B342" s="524"/>
      <c r="C342" s="524"/>
      <c r="D342" s="524"/>
      <c r="E342" s="524"/>
      <c r="F342" s="524"/>
    </row>
    <row r="343" spans="2:6" ht="12.75">
      <c r="B343" s="524"/>
      <c r="C343" s="524"/>
      <c r="D343" s="524"/>
      <c r="E343" s="524"/>
      <c r="F343" s="524"/>
    </row>
    <row r="344" spans="2:6" ht="12.75">
      <c r="B344" s="524"/>
      <c r="C344" s="524"/>
      <c r="D344" s="524"/>
      <c r="E344" s="524"/>
      <c r="F344" s="524"/>
    </row>
    <row r="345" spans="2:6" ht="12.75">
      <c r="B345" s="524"/>
      <c r="C345" s="524"/>
      <c r="D345" s="524"/>
      <c r="E345" s="524"/>
      <c r="F345" s="524"/>
    </row>
    <row r="346" spans="2:6" ht="12.75">
      <c r="B346" s="524"/>
      <c r="C346" s="524"/>
      <c r="D346" s="524"/>
      <c r="E346" s="524"/>
      <c r="F346" s="524"/>
    </row>
    <row r="347" spans="2:6" ht="12.75">
      <c r="B347" s="524"/>
      <c r="C347" s="524"/>
      <c r="D347" s="524"/>
      <c r="E347" s="524"/>
      <c r="F347" s="524"/>
    </row>
    <row r="348" spans="2:6" ht="12.75">
      <c r="B348" s="524"/>
      <c r="C348" s="524"/>
      <c r="D348" s="524"/>
      <c r="E348" s="524"/>
      <c r="F348" s="524"/>
    </row>
    <row r="349" spans="2:6" ht="12.75">
      <c r="B349" s="524"/>
      <c r="C349" s="524"/>
      <c r="D349" s="524"/>
      <c r="E349" s="524"/>
      <c r="F349" s="524"/>
    </row>
    <row r="350" spans="2:6" ht="12.75">
      <c r="B350" s="524"/>
      <c r="C350" s="524"/>
      <c r="D350" s="524"/>
      <c r="E350" s="524"/>
      <c r="F350" s="524"/>
    </row>
    <row r="351" spans="2:6" ht="12.75">
      <c r="B351" s="524"/>
      <c r="C351" s="524"/>
      <c r="D351" s="524"/>
      <c r="E351" s="524"/>
      <c r="F351" s="524"/>
    </row>
    <row r="352" spans="2:6" ht="12.75">
      <c r="B352" s="524"/>
      <c r="C352" s="524"/>
      <c r="D352" s="524"/>
      <c r="E352" s="524"/>
      <c r="F352" s="524"/>
    </row>
    <row r="353" spans="2:6" ht="12.75">
      <c r="B353" s="524"/>
      <c r="C353" s="524"/>
      <c r="D353" s="524"/>
      <c r="E353" s="524"/>
      <c r="F353" s="524"/>
    </row>
    <row r="354" spans="2:6" ht="12.75">
      <c r="B354" s="524"/>
      <c r="C354" s="524"/>
      <c r="D354" s="524"/>
      <c r="E354" s="524"/>
      <c r="F354" s="524"/>
    </row>
    <row r="355" spans="2:6" ht="12.75">
      <c r="B355" s="524"/>
      <c r="C355" s="524"/>
      <c r="D355" s="524"/>
      <c r="E355" s="524"/>
      <c r="F355" s="524"/>
    </row>
    <row r="356" spans="2:6" ht="12.75">
      <c r="B356" s="524"/>
      <c r="C356" s="524"/>
      <c r="D356" s="524"/>
      <c r="E356" s="524"/>
      <c r="F356" s="524"/>
    </row>
    <row r="357" spans="2:6" ht="12.75">
      <c r="B357" s="524"/>
      <c r="C357" s="524"/>
      <c r="D357" s="524"/>
      <c r="E357" s="524"/>
      <c r="F357" s="524"/>
    </row>
    <row r="358" spans="2:6" ht="12.75">
      <c r="B358" s="524"/>
      <c r="C358" s="524"/>
      <c r="D358" s="524"/>
      <c r="E358" s="524"/>
      <c r="F358" s="524"/>
    </row>
    <row r="359" spans="2:6" ht="12.75">
      <c r="B359" s="524"/>
      <c r="C359" s="524"/>
      <c r="D359" s="524"/>
      <c r="E359" s="524"/>
      <c r="F359" s="524"/>
    </row>
    <row r="360" spans="2:6" ht="12.75">
      <c r="B360" s="524"/>
      <c r="C360" s="524"/>
      <c r="D360" s="524"/>
      <c r="E360" s="524"/>
      <c r="F360" s="524"/>
    </row>
    <row r="361" spans="2:6" ht="12.75">
      <c r="B361" s="524"/>
      <c r="C361" s="524"/>
      <c r="D361" s="524"/>
      <c r="E361" s="524"/>
      <c r="F361" s="524"/>
    </row>
    <row r="362" spans="2:6" ht="12.75">
      <c r="B362" s="524"/>
      <c r="C362" s="524"/>
      <c r="D362" s="524"/>
      <c r="E362" s="524"/>
      <c r="F362" s="524"/>
    </row>
    <row r="363" spans="2:6" ht="12.75">
      <c r="B363" s="524"/>
      <c r="C363" s="524"/>
      <c r="D363" s="524"/>
      <c r="E363" s="524"/>
      <c r="F363" s="524"/>
    </row>
    <row r="364" spans="2:6" ht="12.75">
      <c r="B364" s="524"/>
      <c r="C364" s="524"/>
      <c r="D364" s="524"/>
      <c r="E364" s="524"/>
      <c r="F364" s="524"/>
    </row>
    <row r="365" spans="2:6" ht="12.75">
      <c r="B365" s="524"/>
      <c r="C365" s="524"/>
      <c r="D365" s="524"/>
      <c r="E365" s="524"/>
      <c r="F365" s="524"/>
    </row>
    <row r="366" spans="2:6" ht="12.75">
      <c r="B366" s="524"/>
      <c r="C366" s="524"/>
      <c r="D366" s="524"/>
      <c r="E366" s="524"/>
      <c r="F366" s="524"/>
    </row>
    <row r="367" spans="2:6" ht="12.75">
      <c r="B367" s="524"/>
      <c r="C367" s="524"/>
      <c r="D367" s="524"/>
      <c r="E367" s="524"/>
      <c r="F367" s="524"/>
    </row>
    <row r="368" spans="2:6" ht="12.75">
      <c r="B368" s="524"/>
      <c r="C368" s="524"/>
      <c r="D368" s="524"/>
      <c r="E368" s="524"/>
      <c r="F368" s="524"/>
    </row>
    <row r="369" spans="2:6" ht="12.75">
      <c r="B369" s="524"/>
      <c r="C369" s="524"/>
      <c r="D369" s="524"/>
      <c r="E369" s="524"/>
      <c r="F369" s="524"/>
    </row>
    <row r="370" spans="2:6" ht="12.75">
      <c r="B370" s="524"/>
      <c r="C370" s="524"/>
      <c r="D370" s="524"/>
      <c r="E370" s="524"/>
      <c r="F370" s="524"/>
    </row>
    <row r="371" spans="2:6" ht="12.75">
      <c r="B371" s="524"/>
      <c r="C371" s="524"/>
      <c r="D371" s="524"/>
      <c r="E371" s="524"/>
      <c r="F371" s="524"/>
    </row>
    <row r="372" spans="2:6" ht="12.75">
      <c r="B372" s="524"/>
      <c r="C372" s="524"/>
      <c r="D372" s="524"/>
      <c r="E372" s="524"/>
      <c r="F372" s="524"/>
    </row>
    <row r="373" spans="2:6" ht="12.75">
      <c r="B373" s="524"/>
      <c r="C373" s="524"/>
      <c r="D373" s="524"/>
      <c r="E373" s="524"/>
      <c r="F373" s="524"/>
    </row>
    <row r="374" spans="2:6" ht="12.75">
      <c r="B374" s="524"/>
      <c r="C374" s="524"/>
      <c r="D374" s="524"/>
      <c r="E374" s="524"/>
      <c r="F374" s="524"/>
    </row>
    <row r="375" spans="2:6" ht="12.75">
      <c r="B375" s="524"/>
      <c r="C375" s="524"/>
      <c r="D375" s="524"/>
      <c r="E375" s="524"/>
      <c r="F375" s="524"/>
    </row>
    <row r="376" spans="2:6" ht="12.75">
      <c r="B376" s="524"/>
      <c r="C376" s="524"/>
      <c r="D376" s="524"/>
      <c r="E376" s="524"/>
      <c r="F376" s="524"/>
    </row>
    <row r="377" spans="2:6" ht="12.75">
      <c r="B377" s="524"/>
      <c r="C377" s="524"/>
      <c r="D377" s="524"/>
      <c r="E377" s="524"/>
      <c r="F377" s="524"/>
    </row>
    <row r="378" spans="2:6" ht="12.75">
      <c r="B378" s="524"/>
      <c r="C378" s="524"/>
      <c r="D378" s="524"/>
      <c r="E378" s="524"/>
      <c r="F378" s="524"/>
    </row>
    <row r="379" spans="2:6" ht="12.75">
      <c r="B379" s="524"/>
      <c r="C379" s="524"/>
      <c r="D379" s="524"/>
      <c r="E379" s="524"/>
      <c r="F379" s="524"/>
    </row>
    <row r="380" spans="2:6" ht="12.75">
      <c r="B380" s="524"/>
      <c r="C380" s="524"/>
      <c r="D380" s="524"/>
      <c r="E380" s="524"/>
      <c r="F380" s="524"/>
    </row>
    <row r="381" spans="2:6" ht="12.75">
      <c r="B381" s="524"/>
      <c r="C381" s="524"/>
      <c r="D381" s="524"/>
      <c r="E381" s="524"/>
      <c r="F381" s="524"/>
    </row>
    <row r="382" spans="2:6" ht="12.75">
      <c r="B382" s="524"/>
      <c r="C382" s="524"/>
      <c r="D382" s="524"/>
      <c r="E382" s="524"/>
      <c r="F382" s="524"/>
    </row>
    <row r="383" spans="2:6" ht="12.75">
      <c r="B383" s="524"/>
      <c r="C383" s="524"/>
      <c r="D383" s="524"/>
      <c r="E383" s="524"/>
      <c r="F383" s="524"/>
    </row>
    <row r="384" spans="2:6" ht="12.75">
      <c r="B384" s="524"/>
      <c r="C384" s="524"/>
      <c r="D384" s="524"/>
      <c r="E384" s="524"/>
      <c r="F384" s="524"/>
    </row>
    <row r="385" spans="2:6" ht="12.75">
      <c r="B385" s="524"/>
      <c r="C385" s="524"/>
      <c r="D385" s="524"/>
      <c r="E385" s="524"/>
      <c r="F385" s="524"/>
    </row>
    <row r="386" spans="2:6" ht="12.75">
      <c r="B386" s="524"/>
      <c r="C386" s="524"/>
      <c r="D386" s="524"/>
      <c r="E386" s="524"/>
      <c r="F386" s="524"/>
    </row>
    <row r="387" spans="2:6" ht="12.75">
      <c r="B387" s="524"/>
      <c r="C387" s="524"/>
      <c r="D387" s="524"/>
      <c r="E387" s="524"/>
      <c r="F387" s="524"/>
    </row>
    <row r="388" spans="2:6" ht="12.75">
      <c r="B388" s="524"/>
      <c r="C388" s="524"/>
      <c r="D388" s="524"/>
      <c r="E388" s="524"/>
      <c r="F388" s="524"/>
    </row>
    <row r="389" spans="2:6" ht="12.75">
      <c r="B389" s="524"/>
      <c r="C389" s="524"/>
      <c r="D389" s="524"/>
      <c r="E389" s="524"/>
      <c r="F389" s="524"/>
    </row>
    <row r="390" spans="2:6" ht="12.75">
      <c r="B390" s="524"/>
      <c r="C390" s="524"/>
      <c r="D390" s="524"/>
      <c r="E390" s="524"/>
      <c r="F390" s="524"/>
    </row>
    <row r="391" spans="2:6" ht="12.75">
      <c r="B391" s="524"/>
      <c r="C391" s="524"/>
      <c r="D391" s="524"/>
      <c r="E391" s="524"/>
      <c r="F391" s="524"/>
    </row>
    <row r="392" spans="2:6" ht="12.75">
      <c r="B392" s="524"/>
      <c r="C392" s="524"/>
      <c r="D392" s="524"/>
      <c r="E392" s="524"/>
      <c r="F392" s="524"/>
    </row>
    <row r="393" spans="2:6" ht="12.75">
      <c r="B393" s="524"/>
      <c r="C393" s="524"/>
      <c r="D393" s="524"/>
      <c r="E393" s="524"/>
      <c r="F393" s="524"/>
    </row>
    <row r="394" spans="2:6" ht="12.75">
      <c r="B394" s="524"/>
      <c r="C394" s="524"/>
      <c r="D394" s="524"/>
      <c r="E394" s="524"/>
      <c r="F394" s="524"/>
    </row>
    <row r="395" spans="2:6" ht="12.75">
      <c r="B395" s="524"/>
      <c r="C395" s="524"/>
      <c r="D395" s="524"/>
      <c r="E395" s="524"/>
      <c r="F395" s="524"/>
    </row>
    <row r="396" spans="2:6" ht="12.75">
      <c r="B396" s="524"/>
      <c r="C396" s="524"/>
      <c r="D396" s="524"/>
      <c r="E396" s="524"/>
      <c r="F396" s="524"/>
    </row>
    <row r="397" spans="2:6" ht="12.75">
      <c r="B397" s="524"/>
      <c r="C397" s="524"/>
      <c r="D397" s="524"/>
      <c r="E397" s="524"/>
      <c r="F397" s="524"/>
    </row>
    <row r="398" spans="2:6" ht="12.75">
      <c r="B398" s="524"/>
      <c r="C398" s="524"/>
      <c r="D398" s="524"/>
      <c r="E398" s="524"/>
      <c r="F398" s="524"/>
    </row>
    <row r="399" spans="2:6" ht="12.75">
      <c r="B399" s="524"/>
      <c r="C399" s="524"/>
      <c r="D399" s="524"/>
      <c r="E399" s="524"/>
      <c r="F399" s="524"/>
    </row>
    <row r="400" spans="2:6" ht="12.75">
      <c r="B400" s="524"/>
      <c r="C400" s="524"/>
      <c r="D400" s="524"/>
      <c r="E400" s="524"/>
      <c r="F400" s="524"/>
    </row>
    <row r="401" spans="2:6" ht="12.75">
      <c r="B401" s="524"/>
      <c r="C401" s="524"/>
      <c r="D401" s="524"/>
      <c r="E401" s="524"/>
      <c r="F401" s="524"/>
    </row>
    <row r="402" spans="2:6" ht="12.75">
      <c r="B402" s="524"/>
      <c r="C402" s="524"/>
      <c r="D402" s="524"/>
      <c r="E402" s="524"/>
      <c r="F402" s="524"/>
    </row>
    <row r="403" spans="2:6" ht="12.75">
      <c r="B403" s="524"/>
      <c r="C403" s="524"/>
      <c r="D403" s="524"/>
      <c r="E403" s="524"/>
      <c r="F403" s="524"/>
    </row>
    <row r="404" spans="2:6" ht="12.75">
      <c r="B404" s="524"/>
      <c r="C404" s="524"/>
      <c r="D404" s="524"/>
      <c r="E404" s="524"/>
      <c r="F404" s="524"/>
    </row>
    <row r="405" spans="2:6" ht="12.75">
      <c r="B405" s="524"/>
      <c r="C405" s="524"/>
      <c r="D405" s="524"/>
      <c r="E405" s="524"/>
      <c r="F405" s="524"/>
    </row>
    <row r="406" spans="2:6" ht="12.75">
      <c r="B406" s="524"/>
      <c r="C406" s="524"/>
      <c r="D406" s="524"/>
      <c r="E406" s="524"/>
      <c r="F406" s="524"/>
    </row>
    <row r="407" spans="2:6" ht="12.75">
      <c r="B407" s="524"/>
      <c r="C407" s="524"/>
      <c r="D407" s="524"/>
      <c r="E407" s="524"/>
      <c r="F407" s="524"/>
    </row>
    <row r="408" spans="2:6" ht="12.75">
      <c r="B408" s="524"/>
      <c r="C408" s="524"/>
      <c r="D408" s="524"/>
      <c r="E408" s="524"/>
      <c r="F408" s="524"/>
    </row>
    <row r="409" spans="2:6" ht="12.75">
      <c r="B409" s="524"/>
      <c r="C409" s="524"/>
      <c r="D409" s="524"/>
      <c r="E409" s="524"/>
      <c r="F409" s="524"/>
    </row>
    <row r="410" spans="2:6" ht="12.75">
      <c r="B410" s="524"/>
      <c r="C410" s="524"/>
      <c r="D410" s="524"/>
      <c r="E410" s="524"/>
      <c r="F410" s="524"/>
    </row>
    <row r="411" spans="2:6" ht="12.75">
      <c r="B411" s="524"/>
      <c r="C411" s="524"/>
      <c r="D411" s="524"/>
      <c r="E411" s="524"/>
      <c r="F411" s="524"/>
    </row>
    <row r="412" spans="2:6" ht="12.75">
      <c r="B412" s="524"/>
      <c r="C412" s="524"/>
      <c r="D412" s="524"/>
      <c r="E412" s="524"/>
      <c r="F412" s="524"/>
    </row>
    <row r="413" spans="2:6" ht="12.75">
      <c r="B413" s="524"/>
      <c r="C413" s="524"/>
      <c r="D413" s="524"/>
      <c r="E413" s="524"/>
      <c r="F413" s="524"/>
    </row>
    <row r="414" spans="2:6" ht="12.75">
      <c r="B414" s="524"/>
      <c r="C414" s="524"/>
      <c r="D414" s="524"/>
      <c r="E414" s="524"/>
      <c r="F414" s="524"/>
    </row>
    <row r="415" spans="2:6" ht="12.75">
      <c r="B415" s="524"/>
      <c r="C415" s="524"/>
      <c r="D415" s="524"/>
      <c r="E415" s="524"/>
      <c r="F415" s="524"/>
    </row>
    <row r="416" spans="2:6" ht="12.75">
      <c r="B416" s="524"/>
      <c r="C416" s="524"/>
      <c r="D416" s="524"/>
      <c r="E416" s="524"/>
      <c r="F416" s="524"/>
    </row>
    <row r="417" spans="2:6" ht="12.75">
      <c r="B417" s="524"/>
      <c r="C417" s="524"/>
      <c r="D417" s="524"/>
      <c r="E417" s="524"/>
      <c r="F417" s="524"/>
    </row>
    <row r="418" spans="2:6" ht="12.75">
      <c r="B418" s="524"/>
      <c r="C418" s="524"/>
      <c r="D418" s="524"/>
      <c r="E418" s="524"/>
      <c r="F418" s="524"/>
    </row>
    <row r="419" spans="2:6" ht="12.75">
      <c r="B419" s="524"/>
      <c r="C419" s="524"/>
      <c r="D419" s="524"/>
      <c r="E419" s="524"/>
      <c r="F419" s="524"/>
    </row>
    <row r="420" spans="2:6" ht="12.75">
      <c r="B420" s="524"/>
      <c r="C420" s="524"/>
      <c r="D420" s="524"/>
      <c r="E420" s="524"/>
      <c r="F420" s="524"/>
    </row>
    <row r="421" spans="2:6" ht="12.75">
      <c r="B421" s="524"/>
      <c r="C421" s="524"/>
      <c r="D421" s="524"/>
      <c r="E421" s="524"/>
      <c r="F421" s="524"/>
    </row>
    <row r="422" spans="2:6" ht="12.75">
      <c r="B422" s="524"/>
      <c r="C422" s="524"/>
      <c r="D422" s="524"/>
      <c r="E422" s="524"/>
      <c r="F422" s="524"/>
    </row>
    <row r="423" spans="2:6" ht="12.75">
      <c r="B423" s="524"/>
      <c r="C423" s="524"/>
      <c r="D423" s="524"/>
      <c r="E423" s="524"/>
      <c r="F423" s="524"/>
    </row>
    <row r="424" spans="2:6" ht="12.75">
      <c r="B424" s="524"/>
      <c r="C424" s="524"/>
      <c r="D424" s="524"/>
      <c r="E424" s="524"/>
      <c r="F424" s="524"/>
    </row>
    <row r="425" spans="2:6" ht="12.75">
      <c r="B425" s="524"/>
      <c r="C425" s="524"/>
      <c r="D425" s="524"/>
      <c r="E425" s="524"/>
      <c r="F425" s="524"/>
    </row>
    <row r="426" spans="2:6" ht="12.75">
      <c r="B426" s="524"/>
      <c r="C426" s="524"/>
      <c r="D426" s="524"/>
      <c r="E426" s="524"/>
      <c r="F426" s="524"/>
    </row>
    <row r="427" spans="2:6" ht="12.75">
      <c r="B427" s="524"/>
      <c r="C427" s="524"/>
      <c r="D427" s="524"/>
      <c r="E427" s="524"/>
      <c r="F427" s="524"/>
    </row>
    <row r="428" spans="2:6" ht="12.75">
      <c r="B428" s="524"/>
      <c r="C428" s="524"/>
      <c r="D428" s="524"/>
      <c r="E428" s="524"/>
      <c r="F428" s="524"/>
    </row>
    <row r="429" spans="2:6" ht="12.75">
      <c r="B429" s="524"/>
      <c r="C429" s="524"/>
      <c r="D429" s="524"/>
      <c r="E429" s="524"/>
      <c r="F429" s="524"/>
    </row>
    <row r="430" spans="2:6" ht="12.75">
      <c r="B430" s="524"/>
      <c r="C430" s="524"/>
      <c r="D430" s="524"/>
      <c r="E430" s="524"/>
      <c r="F430" s="524"/>
    </row>
    <row r="431" spans="2:6" ht="12.75">
      <c r="B431" s="524"/>
      <c r="C431" s="524"/>
      <c r="D431" s="524"/>
      <c r="E431" s="524"/>
      <c r="F431" s="524"/>
    </row>
    <row r="432" spans="2:6" ht="12.75">
      <c r="B432" s="524"/>
      <c r="C432" s="524"/>
      <c r="D432" s="524"/>
      <c r="E432" s="524"/>
      <c r="F432" s="524"/>
    </row>
    <row r="433" spans="2:6" ht="12.75">
      <c r="B433" s="524"/>
      <c r="C433" s="524"/>
      <c r="D433" s="524"/>
      <c r="E433" s="524"/>
      <c r="F433" s="524"/>
    </row>
    <row r="434" spans="2:6" ht="12.75">
      <c r="B434" s="524"/>
      <c r="C434" s="524"/>
      <c r="D434" s="524"/>
      <c r="E434" s="524"/>
      <c r="F434" s="524"/>
    </row>
    <row r="435" spans="2:6" ht="12.75">
      <c r="B435" s="524"/>
      <c r="C435" s="524"/>
      <c r="D435" s="524"/>
      <c r="E435" s="524"/>
      <c r="F435" s="524"/>
    </row>
    <row r="436" spans="2:6" ht="12.75">
      <c r="B436" s="524"/>
      <c r="C436" s="524"/>
      <c r="D436" s="524"/>
      <c r="E436" s="524"/>
      <c r="F436" s="524"/>
    </row>
    <row r="437" spans="2:6" ht="12.75">
      <c r="B437" s="524"/>
      <c r="C437" s="524"/>
      <c r="D437" s="524"/>
      <c r="E437" s="524"/>
      <c r="F437" s="524"/>
    </row>
    <row r="438" spans="2:6" ht="12.75">
      <c r="B438" s="524"/>
      <c r="C438" s="524"/>
      <c r="D438" s="524"/>
      <c r="E438" s="524"/>
      <c r="F438" s="524"/>
    </row>
    <row r="439" spans="2:6" ht="12.75">
      <c r="B439" s="524"/>
      <c r="C439" s="524"/>
      <c r="D439" s="524"/>
      <c r="E439" s="524"/>
      <c r="F439" s="524"/>
    </row>
    <row r="440" spans="2:6" ht="12.75">
      <c r="B440" s="524"/>
      <c r="C440" s="524"/>
      <c r="D440" s="524"/>
      <c r="E440" s="524"/>
      <c r="F440" s="524"/>
    </row>
    <row r="441" spans="2:6" ht="12.75">
      <c r="B441" s="524"/>
      <c r="C441" s="524"/>
      <c r="D441" s="524"/>
      <c r="E441" s="524"/>
      <c r="F441" s="524"/>
    </row>
    <row r="442" spans="2:6" ht="12.75">
      <c r="B442" s="524"/>
      <c r="C442" s="524"/>
      <c r="D442" s="524"/>
      <c r="E442" s="524"/>
      <c r="F442" s="524"/>
    </row>
    <row r="443" spans="2:6" ht="12.75">
      <c r="B443" s="524"/>
      <c r="C443" s="524"/>
      <c r="D443" s="524"/>
      <c r="E443" s="524"/>
      <c r="F443" s="524"/>
    </row>
    <row r="444" spans="2:6" ht="12.75">
      <c r="B444" s="524"/>
      <c r="C444" s="524"/>
      <c r="D444" s="524"/>
      <c r="E444" s="524"/>
      <c r="F444" s="524"/>
    </row>
    <row r="445" spans="2:6" ht="12.75">
      <c r="B445" s="524"/>
      <c r="C445" s="524"/>
      <c r="D445" s="524"/>
      <c r="E445" s="524"/>
      <c r="F445" s="524"/>
    </row>
    <row r="446" spans="2:6" ht="12.75">
      <c r="B446" s="524"/>
      <c r="C446" s="524"/>
      <c r="D446" s="524"/>
      <c r="E446" s="524"/>
      <c r="F446" s="524"/>
    </row>
    <row r="447" spans="2:6" ht="12.75">
      <c r="B447" s="524"/>
      <c r="C447" s="524"/>
      <c r="D447" s="524"/>
      <c r="E447" s="524"/>
      <c r="F447" s="524"/>
    </row>
    <row r="448" spans="2:6" ht="12.75">
      <c r="B448" s="524"/>
      <c r="C448" s="524"/>
      <c r="D448" s="524"/>
      <c r="E448" s="524"/>
      <c r="F448" s="524"/>
    </row>
    <row r="449" spans="2:6" ht="12.75">
      <c r="B449" s="524"/>
      <c r="C449" s="524"/>
      <c r="D449" s="524"/>
      <c r="E449" s="524"/>
      <c r="F449" s="524"/>
    </row>
    <row r="450" spans="2:6" ht="12.75">
      <c r="B450" s="524"/>
      <c r="C450" s="524"/>
      <c r="D450" s="524"/>
      <c r="E450" s="524"/>
      <c r="F450" s="524"/>
    </row>
    <row r="451" spans="2:6" ht="12.75">
      <c r="B451" s="524"/>
      <c r="C451" s="524"/>
      <c r="D451" s="524"/>
      <c r="E451" s="524"/>
      <c r="F451" s="524"/>
    </row>
    <row r="452" spans="2:6" ht="12.75">
      <c r="B452" s="524"/>
      <c r="C452" s="524"/>
      <c r="D452" s="524"/>
      <c r="E452" s="524"/>
      <c r="F452" s="524"/>
    </row>
    <row r="453" spans="2:6" ht="12.75">
      <c r="B453" s="524"/>
      <c r="C453" s="524"/>
      <c r="D453" s="524"/>
      <c r="E453" s="524"/>
      <c r="F453" s="524"/>
    </row>
    <row r="454" spans="2:6" ht="12.75">
      <c r="B454" s="524"/>
      <c r="C454" s="524"/>
      <c r="D454" s="524"/>
      <c r="E454" s="524"/>
      <c r="F454" s="524"/>
    </row>
    <row r="455" spans="2:6" ht="12.75">
      <c r="B455" s="524"/>
      <c r="C455" s="524"/>
      <c r="D455" s="524"/>
      <c r="E455" s="524"/>
      <c r="F455" s="524"/>
    </row>
    <row r="456" spans="2:6" ht="12.75">
      <c r="B456" s="524"/>
      <c r="C456" s="524"/>
      <c r="D456" s="524"/>
      <c r="E456" s="524"/>
      <c r="F456" s="524"/>
    </row>
    <row r="457" spans="2:6" ht="12.75">
      <c r="B457" s="524"/>
      <c r="C457" s="524"/>
      <c r="D457" s="524"/>
      <c r="E457" s="524"/>
      <c r="F457" s="524"/>
    </row>
    <row r="458" spans="2:6" ht="12.75">
      <c r="B458" s="524"/>
      <c r="C458" s="524"/>
      <c r="D458" s="524"/>
      <c r="E458" s="524"/>
      <c r="F458" s="524"/>
    </row>
    <row r="459" spans="2:6" ht="12.75">
      <c r="B459" s="524"/>
      <c r="C459" s="524"/>
      <c r="D459" s="524"/>
      <c r="E459" s="524"/>
      <c r="F459" s="524"/>
    </row>
    <row r="460" spans="2:6" ht="12.75">
      <c r="B460" s="524"/>
      <c r="C460" s="524"/>
      <c r="D460" s="524"/>
      <c r="E460" s="524"/>
      <c r="F460" s="524"/>
    </row>
    <row r="461" spans="2:6" ht="12.75">
      <c r="B461" s="524"/>
      <c r="C461" s="524"/>
      <c r="D461" s="524"/>
      <c r="E461" s="524"/>
      <c r="F461" s="524"/>
    </row>
    <row r="462" spans="2:6" ht="12.75">
      <c r="B462" s="524"/>
      <c r="C462" s="524"/>
      <c r="D462" s="524"/>
      <c r="E462" s="524"/>
      <c r="F462" s="524"/>
    </row>
    <row r="463" spans="2:6" ht="12.75">
      <c r="B463" s="524"/>
      <c r="C463" s="524"/>
      <c r="D463" s="524"/>
      <c r="E463" s="524"/>
      <c r="F463" s="524"/>
    </row>
    <row r="464" spans="2:6" ht="12.75">
      <c r="B464" s="524"/>
      <c r="C464" s="524"/>
      <c r="D464" s="524"/>
      <c r="E464" s="524"/>
      <c r="F464" s="524"/>
    </row>
    <row r="465" spans="2:6" ht="12.75">
      <c r="B465" s="524"/>
      <c r="C465" s="524"/>
      <c r="D465" s="524"/>
      <c r="E465" s="524"/>
      <c r="F465" s="524"/>
    </row>
    <row r="466" spans="2:6" ht="12.75">
      <c r="B466" s="524"/>
      <c r="C466" s="524"/>
      <c r="D466" s="524"/>
      <c r="E466" s="524"/>
      <c r="F466" s="524"/>
    </row>
    <row r="467" spans="2:6" ht="12.75">
      <c r="B467" s="524"/>
      <c r="C467" s="524"/>
      <c r="D467" s="524"/>
      <c r="E467" s="524"/>
      <c r="F467" s="524"/>
    </row>
    <row r="468" spans="2:6" ht="12.75">
      <c r="B468" s="524"/>
      <c r="C468" s="524"/>
      <c r="D468" s="524"/>
      <c r="E468" s="524"/>
      <c r="F468" s="524"/>
    </row>
    <row r="469" spans="2:6" ht="12.75">
      <c r="B469" s="524"/>
      <c r="C469" s="524"/>
      <c r="D469" s="524"/>
      <c r="E469" s="524"/>
      <c r="F469" s="524"/>
    </row>
    <row r="470" spans="2:6" ht="12.75">
      <c r="B470" s="524"/>
      <c r="C470" s="524"/>
      <c r="D470" s="524"/>
      <c r="E470" s="524"/>
      <c r="F470" s="524"/>
    </row>
    <row r="471" spans="2:6" ht="12.75">
      <c r="B471" s="524"/>
      <c r="C471" s="524"/>
      <c r="D471" s="524"/>
      <c r="E471" s="524"/>
      <c r="F471" s="524"/>
    </row>
    <row r="472" spans="2:6" ht="12.75">
      <c r="B472" s="524"/>
      <c r="C472" s="524"/>
      <c r="D472" s="524"/>
      <c r="E472" s="524"/>
      <c r="F472" s="524"/>
    </row>
    <row r="473" spans="2:6" ht="12.75">
      <c r="B473" s="524"/>
      <c r="C473" s="524"/>
      <c r="D473" s="524"/>
      <c r="E473" s="524"/>
      <c r="F473" s="524"/>
    </row>
    <row r="474" spans="2:6" ht="12.75">
      <c r="B474" s="524"/>
      <c r="C474" s="524"/>
      <c r="D474" s="524"/>
      <c r="E474" s="524"/>
      <c r="F474" s="524"/>
    </row>
    <row r="475" spans="2:6" ht="12.75">
      <c r="B475" s="524"/>
      <c r="C475" s="524"/>
      <c r="D475" s="524"/>
      <c r="E475" s="524"/>
      <c r="F475" s="524"/>
    </row>
    <row r="476" spans="2:6" ht="12.75">
      <c r="B476" s="524"/>
      <c r="C476" s="524"/>
      <c r="D476" s="524"/>
      <c r="E476" s="524"/>
      <c r="F476" s="524"/>
    </row>
    <row r="477" spans="2:6" ht="12.75">
      <c r="B477" s="524"/>
      <c r="C477" s="524"/>
      <c r="D477" s="524"/>
      <c r="E477" s="524"/>
      <c r="F477" s="524"/>
    </row>
    <row r="478" spans="2:6" ht="12.75">
      <c r="B478" s="524"/>
      <c r="C478" s="524"/>
      <c r="D478" s="524"/>
      <c r="E478" s="524"/>
      <c r="F478" s="524"/>
    </row>
    <row r="479" spans="2:6" ht="12.75">
      <c r="B479" s="524"/>
      <c r="C479" s="524"/>
      <c r="D479" s="524"/>
      <c r="E479" s="524"/>
      <c r="F479" s="524"/>
    </row>
    <row r="480" spans="2:6" ht="12.75">
      <c r="B480" s="524"/>
      <c r="C480" s="524"/>
      <c r="D480" s="524"/>
      <c r="E480" s="524"/>
      <c r="F480" s="524"/>
    </row>
    <row r="481" spans="2:6" ht="12.75">
      <c r="B481" s="524"/>
      <c r="C481" s="524"/>
      <c r="D481" s="524"/>
      <c r="E481" s="524"/>
      <c r="F481" s="524"/>
    </row>
    <row r="482" spans="2:6" ht="12.75">
      <c r="B482" s="524"/>
      <c r="C482" s="524"/>
      <c r="D482" s="524"/>
      <c r="E482" s="524"/>
      <c r="F482" s="524"/>
    </row>
    <row r="483" spans="2:6" ht="12.75">
      <c r="B483" s="524"/>
      <c r="C483" s="524"/>
      <c r="D483" s="524"/>
      <c r="E483" s="524"/>
      <c r="F483" s="524"/>
    </row>
    <row r="484" spans="2:6" ht="12.75">
      <c r="B484" s="524"/>
      <c r="C484" s="524"/>
      <c r="D484" s="524"/>
      <c r="E484" s="524"/>
      <c r="F484" s="524"/>
    </row>
    <row r="485" spans="2:6" ht="12.75">
      <c r="B485" s="524"/>
      <c r="C485" s="524"/>
      <c r="D485" s="524"/>
      <c r="E485" s="524"/>
      <c r="F485" s="524"/>
    </row>
    <row r="486" spans="2:6" ht="12.75">
      <c r="B486" s="524"/>
      <c r="C486" s="524"/>
      <c r="D486" s="524"/>
      <c r="E486" s="524"/>
      <c r="F486" s="524"/>
    </row>
    <row r="487" spans="2:6" ht="12.75">
      <c r="B487" s="524"/>
      <c r="C487" s="524"/>
      <c r="D487" s="524"/>
      <c r="E487" s="524"/>
      <c r="F487" s="524"/>
    </row>
    <row r="488" spans="2:6" ht="12.75">
      <c r="B488" s="524"/>
      <c r="C488" s="524"/>
      <c r="D488" s="524"/>
      <c r="E488" s="524"/>
      <c r="F488" s="524"/>
    </row>
    <row r="489" spans="2:6" ht="12.75">
      <c r="B489" s="524"/>
      <c r="C489" s="524"/>
      <c r="D489" s="524"/>
      <c r="E489" s="524"/>
      <c r="F489" s="524"/>
    </row>
    <row r="490" spans="2:6" ht="12.75">
      <c r="B490" s="524"/>
      <c r="C490" s="524"/>
      <c r="D490" s="524"/>
      <c r="E490" s="524"/>
      <c r="F490" s="524"/>
    </row>
    <row r="491" spans="2:6" ht="12.75">
      <c r="B491" s="524"/>
      <c r="C491" s="524"/>
      <c r="D491" s="524"/>
      <c r="E491" s="524"/>
      <c r="F491" s="524"/>
    </row>
    <row r="492" spans="2:6" ht="12.75">
      <c r="B492" s="524"/>
      <c r="C492" s="524"/>
      <c r="D492" s="524"/>
      <c r="E492" s="524"/>
      <c r="F492" s="524"/>
    </row>
    <row r="493" spans="2:6" ht="12.75">
      <c r="B493" s="524"/>
      <c r="C493" s="524"/>
      <c r="D493" s="524"/>
      <c r="E493" s="524"/>
      <c r="F493" s="524"/>
    </row>
    <row r="494" spans="2:6" ht="12.75">
      <c r="B494" s="524"/>
      <c r="C494" s="524"/>
      <c r="D494" s="524"/>
      <c r="E494" s="524"/>
      <c r="F494" s="524"/>
    </row>
    <row r="495" spans="2:6" ht="12.75">
      <c r="B495" s="524"/>
      <c r="C495" s="524"/>
      <c r="D495" s="524"/>
      <c r="E495" s="524"/>
      <c r="F495" s="524"/>
    </row>
    <row r="496" spans="2:6" ht="12.75">
      <c r="B496" s="524"/>
      <c r="C496" s="524"/>
      <c r="D496" s="524"/>
      <c r="E496" s="524"/>
      <c r="F496" s="524"/>
    </row>
    <row r="497" spans="2:6" ht="12.75">
      <c r="B497" s="524"/>
      <c r="C497" s="524"/>
      <c r="D497" s="524"/>
      <c r="E497" s="524"/>
      <c r="F497" s="524"/>
    </row>
    <row r="498" spans="2:6" ht="12.75">
      <c r="B498" s="524"/>
      <c r="C498" s="524"/>
      <c r="D498" s="524"/>
      <c r="E498" s="524"/>
      <c r="F498" s="524"/>
    </row>
    <row r="499" spans="2:6" ht="12.75">
      <c r="B499" s="524"/>
      <c r="C499" s="524"/>
      <c r="D499" s="524"/>
      <c r="E499" s="524"/>
      <c r="F499" s="524"/>
    </row>
    <row r="500" spans="2:6" ht="12.75">
      <c r="B500" s="524"/>
      <c r="C500" s="524"/>
      <c r="D500" s="524"/>
      <c r="E500" s="524"/>
      <c r="F500" s="524"/>
    </row>
    <row r="501" spans="2:6" ht="12.75">
      <c r="B501" s="524"/>
      <c r="C501" s="524"/>
      <c r="D501" s="524"/>
      <c r="E501" s="524"/>
      <c r="F501" s="524"/>
    </row>
    <row r="502" spans="2:6" ht="12.75">
      <c r="B502" s="524"/>
      <c r="C502" s="524"/>
      <c r="D502" s="524"/>
      <c r="E502" s="524"/>
      <c r="F502" s="524"/>
    </row>
    <row r="503" spans="2:6" ht="12.75">
      <c r="B503" s="524"/>
      <c r="C503" s="524"/>
      <c r="D503" s="524"/>
      <c r="E503" s="524"/>
      <c r="F503" s="524"/>
    </row>
    <row r="504" spans="2:6" ht="12.75">
      <c r="B504" s="524"/>
      <c r="C504" s="524"/>
      <c r="D504" s="524"/>
      <c r="E504" s="524"/>
      <c r="F504" s="524"/>
    </row>
    <row r="505" spans="2:6" ht="12.75">
      <c r="B505" s="524"/>
      <c r="C505" s="524"/>
      <c r="D505" s="524"/>
      <c r="E505" s="524"/>
      <c r="F505" s="524"/>
    </row>
    <row r="506" spans="2:6" ht="12.75">
      <c r="B506" s="524"/>
      <c r="C506" s="524"/>
      <c r="D506" s="524"/>
      <c r="E506" s="524"/>
      <c r="F506" s="524"/>
    </row>
    <row r="507" spans="2:6" ht="12.75">
      <c r="B507" s="524"/>
      <c r="C507" s="524"/>
      <c r="D507" s="524"/>
      <c r="E507" s="524"/>
      <c r="F507" s="524"/>
    </row>
    <row r="508" spans="2:6" ht="12.75">
      <c r="B508" s="524"/>
      <c r="C508" s="524"/>
      <c r="D508" s="524"/>
      <c r="E508" s="524"/>
      <c r="F508" s="524"/>
    </row>
    <row r="509" spans="2:6" ht="12.75">
      <c r="B509" s="524"/>
      <c r="C509" s="524"/>
      <c r="D509" s="524"/>
      <c r="E509" s="524"/>
      <c r="F509" s="524"/>
    </row>
    <row r="510" spans="2:6" ht="12.75">
      <c r="B510" s="524"/>
      <c r="C510" s="524"/>
      <c r="D510" s="524"/>
      <c r="E510" s="524"/>
      <c r="F510" s="524"/>
    </row>
    <row r="511" spans="2:6" ht="12.75">
      <c r="B511" s="524"/>
      <c r="C511" s="524"/>
      <c r="D511" s="524"/>
      <c r="E511" s="524"/>
      <c r="F511" s="524"/>
    </row>
    <row r="512" spans="2:6" ht="12.75">
      <c r="B512" s="524"/>
      <c r="C512" s="524"/>
      <c r="D512" s="524"/>
      <c r="E512" s="524"/>
      <c r="F512" s="524"/>
    </row>
    <row r="513" spans="2:6" ht="12.75">
      <c r="B513" s="524"/>
      <c r="C513" s="524"/>
      <c r="D513" s="524"/>
      <c r="E513" s="524"/>
      <c r="F513" s="524"/>
    </row>
    <row r="514" spans="2:6" ht="12.75">
      <c r="B514" s="524"/>
      <c r="C514" s="524"/>
      <c r="D514" s="524"/>
      <c r="E514" s="524"/>
      <c r="F514" s="524"/>
    </row>
    <row r="515" spans="2:6" ht="12.75">
      <c r="B515" s="524"/>
      <c r="C515" s="524"/>
      <c r="D515" s="524"/>
      <c r="E515" s="524"/>
      <c r="F515" s="524"/>
    </row>
    <row r="516" spans="2:6" ht="12.75">
      <c r="B516" s="524"/>
      <c r="C516" s="524"/>
      <c r="D516" s="524"/>
      <c r="E516" s="524"/>
      <c r="F516" s="524"/>
    </row>
    <row r="517" spans="2:6" ht="12.75">
      <c r="B517" s="524"/>
      <c r="C517" s="524"/>
      <c r="D517" s="524"/>
      <c r="E517" s="524"/>
      <c r="F517" s="524"/>
    </row>
    <row r="518" spans="2:6" ht="12.75">
      <c r="B518" s="524"/>
      <c r="C518" s="524"/>
      <c r="D518" s="524"/>
      <c r="E518" s="524"/>
      <c r="F518" s="524"/>
    </row>
    <row r="519" spans="2:6" ht="12.75">
      <c r="B519" s="524"/>
      <c r="C519" s="524"/>
      <c r="D519" s="524"/>
      <c r="E519" s="524"/>
      <c r="F519" s="524"/>
    </row>
    <row r="520" spans="2:6" ht="12.75">
      <c r="B520" s="524"/>
      <c r="C520" s="524"/>
      <c r="D520" s="524"/>
      <c r="E520" s="524"/>
      <c r="F520" s="524"/>
    </row>
    <row r="521" spans="2:6" ht="12.75">
      <c r="B521" s="524"/>
      <c r="C521" s="524"/>
      <c r="D521" s="524"/>
      <c r="E521" s="524"/>
      <c r="F521" s="524"/>
    </row>
    <row r="522" spans="2:6" ht="12.75">
      <c r="B522" s="524"/>
      <c r="C522" s="524"/>
      <c r="D522" s="524"/>
      <c r="E522" s="524"/>
      <c r="F522" s="524"/>
    </row>
    <row r="523" spans="2:6" ht="12.75">
      <c r="B523" s="524"/>
      <c r="C523" s="524"/>
      <c r="D523" s="524"/>
      <c r="E523" s="524"/>
      <c r="F523" s="524"/>
    </row>
    <row r="524" spans="2:6" ht="12.75">
      <c r="B524" s="524"/>
      <c r="C524" s="524"/>
      <c r="D524" s="524"/>
      <c r="E524" s="524"/>
      <c r="F524" s="524"/>
    </row>
    <row r="525" spans="2:6" ht="12.75">
      <c r="B525" s="524"/>
      <c r="C525" s="524"/>
      <c r="D525" s="524"/>
      <c r="E525" s="524"/>
      <c r="F525" s="524"/>
    </row>
    <row r="526" spans="2:6" ht="12.75">
      <c r="B526" s="524"/>
      <c r="C526" s="524"/>
      <c r="D526" s="524"/>
      <c r="E526" s="524"/>
      <c r="F526" s="524"/>
    </row>
    <row r="527" spans="2:6" ht="12.75">
      <c r="B527" s="524"/>
      <c r="C527" s="524"/>
      <c r="D527" s="524"/>
      <c r="E527" s="524"/>
      <c r="F527" s="524"/>
    </row>
    <row r="528" spans="2:6" ht="12.75">
      <c r="B528" s="524"/>
      <c r="C528" s="524"/>
      <c r="D528" s="524"/>
      <c r="E528" s="524"/>
      <c r="F528" s="524"/>
    </row>
    <row r="529" spans="2:6" ht="12.75">
      <c r="B529" s="524"/>
      <c r="C529" s="524"/>
      <c r="D529" s="524"/>
      <c r="E529" s="524"/>
      <c r="F529" s="524"/>
    </row>
    <row r="530" spans="2:6" ht="12.75">
      <c r="B530" s="524"/>
      <c r="C530" s="524"/>
      <c r="D530" s="524"/>
      <c r="E530" s="524"/>
      <c r="F530" s="524"/>
    </row>
    <row r="531" spans="2:6" ht="12.75">
      <c r="B531" s="524"/>
      <c r="C531" s="524"/>
      <c r="D531" s="524"/>
      <c r="E531" s="524"/>
      <c r="F531" s="524"/>
    </row>
  </sheetData>
  <protectedRanges>
    <protectedRange sqref="C27:D36 C38:D40 C42:D88 D111 C90:D110 C112:D113 D114:D115" name="Oblast1_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rowBreaks count="1" manualBreakCount="1"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2017-11-08T08:29:26Z</cp:lastPrinted>
  <dcterms:created xsi:type="dcterms:W3CDTF">2017-11-08T08:19:18Z</dcterms:created>
  <dcterms:modified xsi:type="dcterms:W3CDTF">2017-11-08T08:32:34Z</dcterms:modified>
  <cp:category/>
  <cp:version/>
  <cp:contentType/>
  <cp:contentStatus/>
</cp:coreProperties>
</file>