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75" windowWidth="28515" windowHeight="123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'Položky'!$A$1:$G$154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<sst xmlns="http://schemas.openxmlformats.org/spreadsheetml/2006/main" count="474" uniqueCount="274">
  <si>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</si>
  <si>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</si>
  <si>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</si>
  <si>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</si>
  <si>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</si>
  <si>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</si>
  <si>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</si>
  <si>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</si>
  <si>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</si>
  <si>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</si>
  <si>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</si>
  <si>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</si>
  <si>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</si>
  <si>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</si>
  <si>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</si>
  <si>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</si>
  <si>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</si>
  <si>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</si>
  <si>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</si>
  <si>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</si>
  <si>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</si>
  <si>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</si>
  <si>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</si>
  <si>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</si>
  <si>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</si>
  <si>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</si>
  <si>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</si>
  <si>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</si>
  <si>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</si>
  <si>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</si>
  <si>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</si>
  <si>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</si>
  <si>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</si>
  <si>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</si>
  <si>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</si>
  <si>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</si>
  <si>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</si>
  <si>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</si>
  <si>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</si>
  <si>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 xml:space="preserve">Datum :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</si>
  <si>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</si>
  <si>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</si>
  <si>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</si>
  <si>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</si>
  <si>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</si>
  <si>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</si>
  <si>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</si>
  <si>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</si>
  <si>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</si>
  <si>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</si>
  <si>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</si>
  <si>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</si>
  <si>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</si>
  <si>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</si>
  <si>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</si>
  <si>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</si>
  <si>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</si>
  <si>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</si>
  <si>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</si>
  <si>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</si>
  <si>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</si>
  <si>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</si>
  <si>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</si>
  <si>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</si>
  <si>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</si>
  <si>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</si>
  <si>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</si>
  <si>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</si>
  <si>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</si>
  <si>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</si>
  <si>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</si>
  <si>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</si>
  <si>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</si>
  <si>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</si>
  <si>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</si>
  <si>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</si>
  <si>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</si>
  <si>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RProj1721</t>
  </si>
  <si>
    <t>Vybavení interiéru MŠ Zelenečská 500, Pha 9</t>
  </si>
  <si>
    <t>01</t>
  </si>
  <si>
    <t>61</t>
  </si>
  <si>
    <t>Upravy povrchů vnitřní</t>
  </si>
  <si>
    <t>612403386R00</t>
  </si>
  <si>
    <t xml:space="preserve">Hrubá výplň rýh ve stěnách do 10x10cm maltou z SMS </t>
  </si>
  <si>
    <t>m</t>
  </si>
  <si>
    <t>výkres 1.1:</t>
  </si>
  <si>
    <t>pozn. 6:</t>
  </si>
  <si>
    <t>(7,77+2*0,4+4*0,1)*2</t>
  </si>
  <si>
    <t>výkres 1.2:</t>
  </si>
  <si>
    <t>pozn. 5:</t>
  </si>
  <si>
    <t>(7,77+2*0,42+4*0,1)*2</t>
  </si>
  <si>
    <t>612423531R00</t>
  </si>
  <si>
    <t xml:space="preserve">Omítka rýh stěn vápenná šířky do 15 cm, štuková </t>
  </si>
  <si>
    <t>m2</t>
  </si>
  <si>
    <t>(7,77+2*0,4+4*0,1)*0,15*2</t>
  </si>
  <si>
    <t>612425931R00</t>
  </si>
  <si>
    <t xml:space="preserve">Omítka vápenná vnitřního ostění - štuková </t>
  </si>
  <si>
    <t>pozn. 8:</t>
  </si>
  <si>
    <t>(3,0+2,0*2)*0,3*2</t>
  </si>
  <si>
    <t>pozn. 7:</t>
  </si>
  <si>
    <t>95</t>
  </si>
  <si>
    <t>Dokončovací konstrukce na pozemních stavbách</t>
  </si>
  <si>
    <t>952901111R00</t>
  </si>
  <si>
    <t xml:space="preserve">Vyčištění budov o výšce podlaží do 4 m </t>
  </si>
  <si>
    <t>13,26+9,28+9,68+9,84+40,78+46,91+6,31+8,12+5,1+1,09+40,32+46,43+6,25+8,15+6,19</t>
  </si>
  <si>
    <t>13,27+9,44+9,68+9,84+40,78+46,91+6,31+8,12+5,1+1,09+40,31+46,43+6,25+8,16+6,19</t>
  </si>
  <si>
    <t>950 01</t>
  </si>
  <si>
    <t>Ochrana radiátoru při bourání parapetu - montáž, demontáž</t>
  </si>
  <si>
    <t>kus</t>
  </si>
  <si>
    <t>12</t>
  </si>
  <si>
    <t>950 02</t>
  </si>
  <si>
    <t xml:space="preserve">Zakrytí podlah geotextilií - montáž, demontáž </t>
  </si>
  <si>
    <t>96</t>
  </si>
  <si>
    <t>Bourání konstrukcí</t>
  </si>
  <si>
    <t>963051110R00</t>
  </si>
  <si>
    <t xml:space="preserve">Bourání ŽB stropů deskových tl. do 8 cm </t>
  </si>
  <si>
    <t>m3</t>
  </si>
  <si>
    <t>7,77*0,4*0,07*2</t>
  </si>
  <si>
    <t>7,77*0,42*0,07*2</t>
  </si>
  <si>
    <t>968062456R00</t>
  </si>
  <si>
    <t xml:space="preserve">Vybourání dřevěných dveřních zárubní pl. nad 2 m2 </t>
  </si>
  <si>
    <t>3,0*2,0*2</t>
  </si>
  <si>
    <t>99</t>
  </si>
  <si>
    <t>Staveništní přesun hmot</t>
  </si>
  <si>
    <t>999281108R00</t>
  </si>
  <si>
    <t xml:space="preserve">Přesun hmot pro opravy a údržbu do výšky 12 m </t>
  </si>
  <si>
    <t>t</t>
  </si>
  <si>
    <t>766</t>
  </si>
  <si>
    <t>Konstrukce truhlářské</t>
  </si>
  <si>
    <t>766825811R00</t>
  </si>
  <si>
    <t xml:space="preserve">Demontáž vestavěných skříní 1křídlových </t>
  </si>
  <si>
    <t>766 00</t>
  </si>
  <si>
    <t xml:space="preserve">Demontáž krytu radiátoru z DTD </t>
  </si>
  <si>
    <t>pozn. 1:</t>
  </si>
  <si>
    <t>1,45*(0,3+0,85)*3</t>
  </si>
  <si>
    <t>pozn. 2:</t>
  </si>
  <si>
    <t>1,3*(0,26+0,98)</t>
  </si>
  <si>
    <t>pozn. 3:</t>
  </si>
  <si>
    <t>5,3*(0,29+0,87)</t>
  </si>
  <si>
    <t>pozn. 4:</t>
  </si>
  <si>
    <t>4,5*(0,26+0,89)</t>
  </si>
  <si>
    <t>5,33*(0,45+0,78)*2</t>
  </si>
  <si>
    <t>7,77*0,7*2</t>
  </si>
  <si>
    <t>1,62*(0,27+0,87)</t>
  </si>
  <si>
    <t>1,45*(0,3+0,88)*3</t>
  </si>
  <si>
    <t>0,88*(0,3+0,91)</t>
  </si>
  <si>
    <t>5,33*(0,35+0,86)*2</t>
  </si>
  <si>
    <t>5,33*(0,51+0,74)*2</t>
  </si>
  <si>
    <t>7,77*0,64*2</t>
  </si>
  <si>
    <t>1,52*(0,32+0,84)</t>
  </si>
  <si>
    <t>766 01</t>
  </si>
  <si>
    <t xml:space="preserve">Montáž nábytku </t>
  </si>
  <si>
    <t>kpl</t>
  </si>
  <si>
    <t>766 02</t>
  </si>
  <si>
    <t xml:space="preserve">Doprava nábytku </t>
  </si>
  <si>
    <t>T 01a</t>
  </si>
  <si>
    <t>Skříň na lůžkoviny a matrace pro 7 dětí ABS hrany a dvířka - barva sv.modrá a sv.oranžová</t>
  </si>
  <si>
    <t>T 01b</t>
  </si>
  <si>
    <t>Skříň na lůžkoviny a matrace pro 7 dětí ABS hrany a dvířka - barva zelená a sv.oranžová</t>
  </si>
  <si>
    <t>T 01c</t>
  </si>
  <si>
    <t>Skříň na lůžkoviny a matrace pro 7 dětí ABS hrany a dvířka - barva tm.oranžová a sv.zelená</t>
  </si>
  <si>
    <t>T 01d</t>
  </si>
  <si>
    <t>Skříň na lůžkoviny a matrace pro 7 dětí ABS hrany a dvířka - barva červená a sv.oranžová</t>
  </si>
  <si>
    <t>T 02a</t>
  </si>
  <si>
    <t>Otevřená skříň ABS hrany, poličky a dvířka - barva sv.modrá a sv.oranžová</t>
  </si>
  <si>
    <t>T 02b</t>
  </si>
  <si>
    <t>Otevřená skříň ABS hrany, poličky a dvířka - barva zelená a sv.oranžová</t>
  </si>
  <si>
    <t>T 02c</t>
  </si>
  <si>
    <t>Otevřená skříň ABS hrany, poličky a dvířka - barva tm.oranžová a sv.zelená</t>
  </si>
  <si>
    <t>T 02d</t>
  </si>
  <si>
    <t>Otevřená skříň ABS hrany, poličky a dvířka - barva červená a sv.oranžová</t>
  </si>
  <si>
    <t>T 03</t>
  </si>
  <si>
    <t xml:space="preserve">Boční výkryty ke stěně </t>
  </si>
  <si>
    <t>T 10a</t>
  </si>
  <si>
    <t>Radiátor.kryty s vest.poličkami a bočnímy výkryty - barva sv.modrá a sv.oranžová 4790x480x750</t>
  </si>
  <si>
    <t>T 10b</t>
  </si>
  <si>
    <t>Radiátor.kryty s vest.poličkami a bočnímy výkryty - barva zelená a sv.oranžová 4760x520x750</t>
  </si>
  <si>
    <t>T 10c</t>
  </si>
  <si>
    <t>Radiátor.kryty s vest.poličkami a bočnímy výkryty - barva tm.oranžová a sv.zelená 4700x510x750</t>
  </si>
  <si>
    <t>T 10d</t>
  </si>
  <si>
    <t>Radiátor.kryty s vest.poličkami a bočnímy výkryty - barva červená a sv.oranžová 4750x520x750</t>
  </si>
  <si>
    <t>T 11a</t>
  </si>
  <si>
    <t>Radiátor.kryty s vest.poličkami a bočnímy výkryty - barva sv.modrá a sv.oranžová 7760x430x750</t>
  </si>
  <si>
    <t>T 11b</t>
  </si>
  <si>
    <t>Radiátor.kryty s vest.poličkami a bočnímy výkryty - barva zelená a sv.oranžová 7770x440x750</t>
  </si>
  <si>
    <t>T 11c</t>
  </si>
  <si>
    <t>Radiátor.kryty s vest.poličkami a bočnímy výkryty - barva tm.oranžová a sv.zelená 7590x430x750</t>
  </si>
  <si>
    <t>T 11d</t>
  </si>
  <si>
    <t>Radiátor.kryty s vest.poličkami a bočnímy výkryty - barva červená a sv.oranžová 7770x460x750</t>
  </si>
  <si>
    <t>T 12a</t>
  </si>
  <si>
    <t>Radiátorové kryty  1450x360x850 - barva sv.modrá a sv.oranžová</t>
  </si>
  <si>
    <t>T 12b</t>
  </si>
  <si>
    <t>Radiátorové kryty  1450x360x850 - barva zelená a sv.oranžová</t>
  </si>
  <si>
    <t>T 12c</t>
  </si>
  <si>
    <t>Radiátorové kryty  1450x360x850 - barva tm.oranžová a sv.zelená</t>
  </si>
  <si>
    <t>T 12d</t>
  </si>
  <si>
    <t>Radiátorové kryty  1450x360x850 - barva červená a sv.oranžová</t>
  </si>
  <si>
    <t>T 13</t>
  </si>
  <si>
    <t xml:space="preserve">Radiátorové kryty  1620x340x850 </t>
  </si>
  <si>
    <t>T 20</t>
  </si>
  <si>
    <t xml:space="preserve">Mobilní kontejner </t>
  </si>
  <si>
    <t>T 21</t>
  </si>
  <si>
    <t>Kancelářský stůl obdélníkový s kovovou podnoží 750x1300x600</t>
  </si>
  <si>
    <t>T 22</t>
  </si>
  <si>
    <t>Kancelářský stůl obdélníkový s kovovou podnoží 750x1600x800</t>
  </si>
  <si>
    <t>T 23</t>
  </si>
  <si>
    <t>Jednácí stůl obdélníkový s kovovou podnoží 750x1800x800</t>
  </si>
  <si>
    <t>T 24</t>
  </si>
  <si>
    <t xml:space="preserve">Židle se synchronní mechanikou </t>
  </si>
  <si>
    <t>T 25</t>
  </si>
  <si>
    <t xml:space="preserve">Konferenční židle se síťovaným opěrákem </t>
  </si>
  <si>
    <t>T 26</t>
  </si>
  <si>
    <t xml:space="preserve">Vestavěná skříň 400x400x2450 </t>
  </si>
  <si>
    <t>T 27</t>
  </si>
  <si>
    <t>Vysoká skříň s přestavitelnými poličkami 750x500x1800</t>
  </si>
  <si>
    <t>T 28</t>
  </si>
  <si>
    <t>Otevřená skříň s poličkami 650x450x2200</t>
  </si>
  <si>
    <t>T 29</t>
  </si>
  <si>
    <t>Skříň s dveřmi 800x419x1800</t>
  </si>
  <si>
    <t>T 30</t>
  </si>
  <si>
    <t>Skříň kombinovaná dveře/nika/sklo 800x419x1800</t>
  </si>
  <si>
    <t>T 31</t>
  </si>
  <si>
    <t>Skříň žaluziová pravá 800x400x732</t>
  </si>
  <si>
    <t>T 32</t>
  </si>
  <si>
    <t>Skříň s dveřmi 800x419x732</t>
  </si>
  <si>
    <t>T 33</t>
  </si>
  <si>
    <t>Skříň s posuvnými dveřmi 1200x400x732</t>
  </si>
  <si>
    <t>T 34</t>
  </si>
  <si>
    <t>Skříň kombinovaná dveře/nika 800x419x1096</t>
  </si>
  <si>
    <t>T 35</t>
  </si>
  <si>
    <t>Skříňový nástavec s dveřmi 800x419x728</t>
  </si>
  <si>
    <t>T 36</t>
  </si>
  <si>
    <t>Odkládací stěna se 4 věšáky 600x1800</t>
  </si>
  <si>
    <t>T 37</t>
  </si>
  <si>
    <t xml:space="preserve">Kovový věšák </t>
  </si>
  <si>
    <t>T 38</t>
  </si>
  <si>
    <t xml:space="preserve">PC nosič s kruhovou perforací </t>
  </si>
  <si>
    <t>T 39</t>
  </si>
  <si>
    <t xml:space="preserve">Výsuv na klávesnici </t>
  </si>
  <si>
    <t>T 40</t>
  </si>
  <si>
    <t xml:space="preserve">Odklopné přípojné místo vč. 2 m přípojného kabelu </t>
  </si>
  <si>
    <t>T 41</t>
  </si>
  <si>
    <t xml:space="preserve">Kuchyňská sestava 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</si>
  <si>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</si>
  <si>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</si>
  <si>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</si>
  <si>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</si>
  <si>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</si>
  <si>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</si>
  <si>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</si>
  <si>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</si>
  <si>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</si>
  <si>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</si>
  <si>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</si>
  <si>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</si>
  <si>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</si>
  <si>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</si>
  <si>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</si>
  <si>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</si>
  <si>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</si>
  <si>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</si>
  <si>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</si>
  <si>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</si>
  <si>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</si>
  <si>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</si>
  <si>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</si>
  <si>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</si>
  <si>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</si>
  <si>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</si>
  <si>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</si>
  <si>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</si>
  <si>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bude určen výběrovým řízením</t>
  </si>
  <si>
    <t>MČ Praha 14 Bratří Venclíků 1073, Praha 9</t>
  </si>
  <si>
    <t>R-Projekt 07 Praha s.r.o. Ke Strašnické 8/1795,P10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</si>
</sst>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4" fillId="0" borderId="57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7" fillId="3" borderId="59" xfId="20" applyNumberFormat="1" applyFont="1" applyFill="1" applyBorder="1" applyAlignment="1">
      <alignment horizontal="left" wrapText="1"/>
      <protection/>
    </xf>
    <xf numFmtId="49" fontId="18" fillId="0" borderId="60" xfId="0" applyNumberFormat="1" applyFont="1" applyBorder="1" applyAlignment="1">
      <alignment horizontal="left" wrapText="1"/>
    </xf>
    <xf numFmtId="4" fontId="17" fillId="3" borderId="61" xfId="20" applyNumberFormat="1" applyFont="1" applyFill="1" applyBorder="1" applyAlignment="1">
      <alignment horizontal="right" wrapText="1"/>
      <protection/>
    </xf>
    <xf numFmtId="0" fontId="17" fillId="3" borderId="34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</v>
      </c>
      <c r="D2" s="5" t="str">
        <f>Rekapitulace!G2</f>
        <v>Vybavení interiéru MŠ Zelenečská 500, Pha 9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79</v>
      </c>
      <c r="B5" s="18"/>
      <c r="C5" s="19" t="s">
        <v>78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 t="s">
        <v>273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tr">
        <f>Projektant</f>
        <v>R-Projekt 07 Praha s.r.o. Ke Strašnické 8/1795,P10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272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 t="s">
        <v>271</v>
      </c>
      <c r="D11" s="30"/>
      <c r="E11" s="30"/>
      <c r="F11" s="41" t="s">
        <v>16</v>
      </c>
      <c r="G11" s="42" t="s">
        <v>77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5" customHeight="1">
      <c r="A15" s="57"/>
      <c r="B15" s="58" t="s">
        <v>22</v>
      </c>
      <c r="C15" s="59">
        <f>HSV</f>
        <v>0</v>
      </c>
      <c r="D15" s="60" t="str">
        <f>Rekapitulace!A18</f>
        <v>Ztížené výrobní podmínky</v>
      </c>
      <c r="E15" s="61"/>
      <c r="F15" s="62"/>
      <c r="G15" s="59">
        <f>Rekapitulace!I18</f>
        <v>0</v>
      </c>
    </row>
    <row r="16" spans="1: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Rekapitulace!A19</f>
        <v>Oborová přirážka</v>
      </c>
      <c r="E16" s="63"/>
      <c r="F16" s="64"/>
      <c r="G16" s="59">
        <f>Rekapitulace!I19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Rekapitulace!A20</f>
        <v>Přesun stavebních kapacit</v>
      </c>
      <c r="E17" s="63"/>
      <c r="F17" s="64"/>
      <c r="G17" s="59">
        <f>Rekapitulace!I20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 t="str">
        <f>Rekapitulace!A21</f>
        <v>Mimostaveništní doprava</v>
      </c>
      <c r="E18" s="63"/>
      <c r="F18" s="64"/>
      <c r="G18" s="59">
        <f>Rekapitulace!I21</f>
        <v>0</v>
      </c>
    </row>
    <row r="19" spans="1:7" ht="15.95" customHeight="1">
      <c r="A19" s="67" t="s">
        <v>29</v>
      </c>
      <c r="B19" s="58"/>
      <c r="C19" s="59">
        <f>SUM(C15:C18)</f>
        <v>0</v>
      </c>
      <c r="D19" s="9" t="str">
        <f>Rekapitulace!A22</f>
        <v>Zařízení staveniště</v>
      </c>
      <c r="E19" s="63"/>
      <c r="F19" s="64"/>
      <c r="G19" s="59">
        <f>Rekapitulace!I22</f>
        <v>0</v>
      </c>
    </row>
    <row r="20" spans="1:7" ht="15.95" customHeight="1">
      <c r="A20" s="67"/>
      <c r="B20" s="58"/>
      <c r="C20" s="59"/>
      <c r="D20" s="9" t="str">
        <f>Rekapitulace!A23</f>
        <v>Provoz investora</v>
      </c>
      <c r="E20" s="63"/>
      <c r="F20" s="64"/>
      <c r="G20" s="59">
        <f>Rekapitulace!I23</f>
        <v>0</v>
      </c>
    </row>
    <row r="21" spans="1:7" ht="15.95" customHeight="1">
      <c r="A21" s="67" t="s">
        <v>30</v>
      </c>
      <c r="B21" s="58"/>
      <c r="C21" s="59">
        <f>HZS</f>
        <v>0</v>
      </c>
      <c r="D21" s="9" t="str">
        <f>Rekapitulace!A24</f>
        <v>Kompletační činnost (IČD)</v>
      </c>
      <c r="E21" s="63"/>
      <c r="F21" s="64"/>
      <c r="G21" s="59">
        <f>Rekapitulace!I24</f>
        <v>0</v>
      </c>
    </row>
    <row r="22" spans="1:7" ht="15.9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40</v>
      </c>
      <c r="E26" s="82"/>
      <c r="F26" s="83" t="s">
        <v>40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41</v>
      </c>
      <c r="B28" s="69"/>
      <c r="C28" s="81"/>
      <c r="D28" s="83" t="s">
        <v>42</v>
      </c>
      <c r="E28" s="81"/>
      <c r="F28" s="87" t="s">
        <v>42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43</v>
      </c>
      <c r="B30" s="91"/>
      <c r="C30" s="92">
        <v>21</v>
      </c>
      <c r="D30" s="91" t="s">
        <v>44</v>
      </c>
      <c r="E30" s="93"/>
      <c r="F30" s="94">
        <f>C23-F32</f>
        <v>0</v>
      </c>
      <c r="G30" s="95"/>
    </row>
    <row r="31" spans="1:7" ht="12.75">
      <c r="A31" s="90" t="s">
        <v>45</v>
      </c>
      <c r="B31" s="91"/>
      <c r="C31" s="92">
        <f>SazbaDPH1</f>
        <v>21</v>
      </c>
      <c r="D31" s="91" t="s">
        <v>46</v>
      </c>
      <c r="E31" s="93"/>
      <c r="F31" s="94">
        <f>ROUND(PRODUCT(F30,C31/100),0)</f>
        <v>0</v>
      </c>
      <c r="G31" s="95"/>
    </row>
    <row r="32" spans="1:7" ht="12.75">
      <c r="A32" s="90" t="s">
        <v>43</v>
      </c>
      <c r="B32" s="91"/>
      <c r="C32" s="92">
        <v>0</v>
      </c>
      <c r="D32" s="91" t="s">
        <v>46</v>
      </c>
      <c r="E32" s="93"/>
      <c r="F32" s="94">
        <v>0</v>
      </c>
      <c r="G32" s="95"/>
    </row>
    <row r="33" spans="1:7" ht="12.75">
      <c r="A33" s="90" t="s">
        <v>45</v>
      </c>
      <c r="B33" s="96"/>
      <c r="C33" s="97">
        <f>SazbaDPH2</f>
        <v>0</v>
      </c>
      <c r="D33" s="91" t="s">
        <v>46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47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48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workbookViewId="0" topLeftCell="A1">
      <selection activeCell="H26" sqref="H26:I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49</v>
      </c>
      <c r="B1" s="109"/>
      <c r="C1" s="110" t="str">
        <f>CONCATENATE(cislostavby," ",nazevstavby)</f>
        <v>RProj1721 Vybavení interiéru MŠ Zelenečská 500, Pha 9</v>
      </c>
      <c r="D1" s="111"/>
      <c r="E1" s="112"/>
      <c r="F1" s="111"/>
      <c r="G1" s="113" t="s">
        <v>50</v>
      </c>
      <c r="H1" s="114" t="s">
        <v>79</v>
      </c>
      <c r="I1" s="115"/>
    </row>
    <row r="2" spans="1:9" ht="13.5" thickBot="1">
      <c r="A2" s="116" t="s">
        <v>51</v>
      </c>
      <c r="B2" s="117"/>
      <c r="C2" s="118" t="str">
        <f>CONCATENATE(cisloobjektu," ",nazevobjektu)</f>
        <v>01 Vybavení interiéru MŠ Zelenečská 500, Pha 9</v>
      </c>
      <c r="D2" s="119"/>
      <c r="E2" s="120"/>
      <c r="F2" s="119"/>
      <c r="G2" s="121" t="s">
        <v>78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52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53</v>
      </c>
      <c r="C6" s="128"/>
      <c r="D6" s="129"/>
      <c r="E6" s="130" t="s">
        <v>54</v>
      </c>
      <c r="F6" s="131" t="s">
        <v>55</v>
      </c>
      <c r="G6" s="131" t="s">
        <v>56</v>
      </c>
      <c r="H6" s="131" t="s">
        <v>57</v>
      </c>
      <c r="I6" s="132" t="s">
        <v>30</v>
      </c>
    </row>
    <row r="7" spans="1:9" s="37" customFormat="1" ht="12.75">
      <c r="A7" s="226" t="str">
        <f>Položky!B7</f>
        <v>61</v>
      </c>
      <c r="B7" s="133" t="str">
        <f>Položky!C7</f>
        <v>Upravy povrchů vnitřní</v>
      </c>
      <c r="C7" s="69"/>
      <c r="D7" s="134"/>
      <c r="E7" s="227">
        <f>Položky!BA29</f>
        <v>0</v>
      </c>
      <c r="F7" s="228">
        <f>Položky!BB29</f>
        <v>0</v>
      </c>
      <c r="G7" s="228">
        <f>Položky!BC29</f>
        <v>0</v>
      </c>
      <c r="H7" s="228">
        <f>Položky!BD29</f>
        <v>0</v>
      </c>
      <c r="I7" s="229">
        <f>Položky!BE29</f>
        <v>0</v>
      </c>
    </row>
    <row r="8" spans="1:9" s="37" customFormat="1" ht="12.75">
      <c r="A8" s="226" t="str">
        <f>Položky!B30</f>
        <v>95</v>
      </c>
      <c r="B8" s="133" t="str">
        <f>Položky!C30</f>
        <v>Dokončovací konstrukce na pozemních stavbách</v>
      </c>
      <c r="C8" s="69"/>
      <c r="D8" s="134"/>
      <c r="E8" s="227">
        <f>Položky!BA46</f>
        <v>0</v>
      </c>
      <c r="F8" s="228">
        <f>Položky!BB46</f>
        <v>0</v>
      </c>
      <c r="G8" s="228">
        <f>Položky!BC46</f>
        <v>0</v>
      </c>
      <c r="H8" s="228">
        <f>Položky!BD46</f>
        <v>0</v>
      </c>
      <c r="I8" s="229">
        <f>Položky!BE46</f>
        <v>0</v>
      </c>
    </row>
    <row r="9" spans="1:9" s="37" customFormat="1" ht="12.75">
      <c r="A9" s="226" t="str">
        <f>Položky!B47</f>
        <v>96</v>
      </c>
      <c r="B9" s="133" t="str">
        <f>Položky!C47</f>
        <v>Bourání konstrukcí</v>
      </c>
      <c r="C9" s="69"/>
      <c r="D9" s="134"/>
      <c r="E9" s="227">
        <f>Položky!BA62</f>
        <v>0</v>
      </c>
      <c r="F9" s="228">
        <f>Položky!BB62</f>
        <v>0</v>
      </c>
      <c r="G9" s="228">
        <f>Položky!BC62</f>
        <v>0</v>
      </c>
      <c r="H9" s="228">
        <f>Položky!BD62</f>
        <v>0</v>
      </c>
      <c r="I9" s="229">
        <f>Položky!BE62</f>
        <v>0</v>
      </c>
    </row>
    <row r="10" spans="1:9" s="37" customFormat="1" ht="12.75">
      <c r="A10" s="226" t="str">
        <f>Položky!B63</f>
        <v>99</v>
      </c>
      <c r="B10" s="133" t="str">
        <f>Položky!C63</f>
        <v>Staveništní přesun hmot</v>
      </c>
      <c r="C10" s="69"/>
      <c r="D10" s="134"/>
      <c r="E10" s="227">
        <f>Položky!BA65</f>
        <v>0</v>
      </c>
      <c r="F10" s="228">
        <f>Položky!BB65</f>
        <v>0</v>
      </c>
      <c r="G10" s="228">
        <f>Položky!BC65</f>
        <v>0</v>
      </c>
      <c r="H10" s="228">
        <f>Položky!BD65</f>
        <v>0</v>
      </c>
      <c r="I10" s="229">
        <f>Položky!BE65</f>
        <v>0</v>
      </c>
    </row>
    <row r="11" spans="1:9" s="37" customFormat="1" ht="12.75">
      <c r="A11" s="226" t="str">
        <f>Položky!B66</f>
        <v>766</v>
      </c>
      <c r="B11" s="133" t="str">
        <f>Položky!C66</f>
        <v>Konstrukce truhlářské</v>
      </c>
      <c r="C11" s="69"/>
      <c r="D11" s="134"/>
      <c r="E11" s="227">
        <f>Položky!BA143</f>
        <v>0</v>
      </c>
      <c r="F11" s="228">
        <f>Položky!BB143</f>
        <v>0</v>
      </c>
      <c r="G11" s="228">
        <f>Položky!BC143</f>
        <v>0</v>
      </c>
      <c r="H11" s="228">
        <f>Položky!BD143</f>
        <v>0</v>
      </c>
      <c r="I11" s="229">
        <f>Položky!BE143</f>
        <v>0</v>
      </c>
    </row>
    <row r="12" spans="1:9" s="37" customFormat="1" ht="13.5" thickBot="1">
      <c r="A12" s="226" t="str">
        <f>Položky!B144</f>
        <v>D96</v>
      </c>
      <c r="B12" s="133" t="str">
        <f>Položky!C144</f>
        <v>Přesuny suti a vybouraných hmot</v>
      </c>
      <c r="C12" s="69"/>
      <c r="D12" s="134"/>
      <c r="E12" s="227">
        <f>Položky!BA154</f>
        <v>0</v>
      </c>
      <c r="F12" s="228">
        <f>Položky!BB154</f>
        <v>0</v>
      </c>
      <c r="G12" s="228">
        <f>Položky!BC154</f>
        <v>0</v>
      </c>
      <c r="H12" s="228">
        <f>Položky!BD154</f>
        <v>0</v>
      </c>
      <c r="I12" s="229">
        <f>Položky!BE154</f>
        <v>0</v>
      </c>
    </row>
    <row r="13" spans="1:9" s="141" customFormat="1" ht="13.5" thickBot="1">
      <c r="A13" s="135"/>
      <c r="B13" s="136" t="s">
        <v>58</v>
      </c>
      <c r="C13" s="136"/>
      <c r="D13" s="137"/>
      <c r="E13" s="138">
        <f>SUM(E7:E12)</f>
        <v>0</v>
      </c>
      <c r="F13" s="139">
        <f>SUM(F7:F12)</f>
        <v>0</v>
      </c>
      <c r="G13" s="139">
        <f>SUM(G7:G12)</f>
        <v>0</v>
      </c>
      <c r="H13" s="139">
        <f>SUM(H7:H12)</f>
        <v>0</v>
      </c>
      <c r="I13" s="140">
        <f>SUM(I7:I12)</f>
        <v>0</v>
      </c>
    </row>
    <row r="14" spans="1:9" ht="12.75">
      <c r="A14" s="69"/>
      <c r="B14" s="69"/>
      <c r="C14" s="69"/>
      <c r="D14" s="69"/>
      <c r="E14" s="69"/>
      <c r="F14" s="69"/>
      <c r="G14" s="69"/>
      <c r="H14" s="69"/>
      <c r="I14" s="69"/>
    </row>
    <row r="15" spans="1:57" ht="19.5" customHeight="1">
      <c r="A15" s="125" t="s">
        <v>59</v>
      </c>
      <c r="B15" s="125"/>
      <c r="C15" s="125"/>
      <c r="D15" s="125"/>
      <c r="E15" s="125"/>
      <c r="F15" s="125"/>
      <c r="G15" s="142"/>
      <c r="H15" s="125"/>
      <c r="I15" s="125"/>
      <c r="BA15" s="43"/>
      <c r="BB15" s="43"/>
      <c r="BC15" s="43"/>
      <c r="BD15" s="43"/>
      <c r="BE15" s="43"/>
    </row>
    <row r="16" spans="1:9" ht="13.5" thickBot="1">
      <c r="A16" s="82"/>
      <c r="B16" s="82"/>
      <c r="C16" s="82"/>
      <c r="D16" s="82"/>
      <c r="E16" s="82"/>
      <c r="F16" s="82"/>
      <c r="G16" s="82"/>
      <c r="H16" s="82"/>
      <c r="I16" s="82"/>
    </row>
    <row r="17" spans="1:9" ht="12.75">
      <c r="A17" s="76" t="s">
        <v>60</v>
      </c>
      <c r="B17" s="77"/>
      <c r="C17" s="77"/>
      <c r="D17" s="143"/>
      <c r="E17" s="144" t="s">
        <v>61</v>
      </c>
      <c r="F17" s="145" t="s">
        <v>62</v>
      </c>
      <c r="G17" s="146" t="s">
        <v>63</v>
      </c>
      <c r="H17" s="147"/>
      <c r="I17" s="148" t="s">
        <v>61</v>
      </c>
    </row>
    <row r="18" spans="1:53" ht="12.75">
      <c r="A18" s="67" t="s">
        <v>263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2</v>
      </c>
    </row>
    <row r="19" spans="1:53" ht="12.75">
      <c r="A19" s="67" t="s">
        <v>264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2</v>
      </c>
    </row>
    <row r="20" spans="1:53" ht="12.75">
      <c r="A20" s="67" t="s">
        <v>265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2</v>
      </c>
    </row>
    <row r="21" spans="1:53" ht="12.75">
      <c r="A21" s="67" t="s">
        <v>266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2</v>
      </c>
    </row>
    <row r="22" spans="1:53" ht="12.75">
      <c r="A22" s="67" t="s">
        <v>267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2</v>
      </c>
    </row>
    <row r="23" spans="1:53" ht="12.75">
      <c r="A23" s="67" t="s">
        <v>268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2</v>
      </c>
    </row>
    <row r="24" spans="1:53" ht="12.75">
      <c r="A24" s="67" t="s">
        <v>269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2</v>
      </c>
    </row>
    <row r="25" spans="1:53" ht="12.75">
      <c r="A25" s="67" t="s">
        <v>270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2</v>
      </c>
    </row>
    <row r="26" spans="1:9" ht="13.5" thickBot="1">
      <c r="A26" s="155"/>
      <c r="B26" s="156" t="s">
        <v>64</v>
      </c>
      <c r="C26" s="157"/>
      <c r="D26" s="158"/>
      <c r="E26" s="159"/>
      <c r="F26" s="160"/>
      <c r="G26" s="160"/>
      <c r="H26" s="161">
        <f>SUM(I18:I25)</f>
        <v>0</v>
      </c>
      <c r="I26" s="162"/>
    </row>
    <row r="28" spans="2:9" ht="12.75">
      <c r="B28" s="141"/>
      <c r="F28" s="163"/>
      <c r="G28" s="164"/>
      <c r="H28" s="164"/>
      <c r="I28" s="165"/>
    </row>
    <row r="29" spans="6:9" ht="12.75"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</sheetData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27"/>
  <sheetViews>
    <sheetView showGridLines="0" showZeros="0" workbookViewId="0" topLeftCell="A1">
      <selection activeCell="A154" sqref="A154:IV156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0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76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49</v>
      </c>
      <c r="B3" s="109"/>
      <c r="C3" s="110" t="str">
        <f>CONCATENATE(cislostavby," ",nazevstavby)</f>
        <v>RProj1721 Vybavení interiéru MŠ Zelenečská 500, Pha 9</v>
      </c>
      <c r="D3" s="172"/>
      <c r="E3" s="173" t="s">
        <v>65</v>
      </c>
      <c r="F3" s="174" t="str">
        <f>Rekapitulace!H1</f>
        <v>01</v>
      </c>
      <c r="G3" s="175"/>
    </row>
    <row r="4" spans="1:7" ht="13.5" thickBot="1">
      <c r="A4" s="176" t="s">
        <v>51</v>
      </c>
      <c r="B4" s="117"/>
      <c r="C4" s="118" t="str">
        <f>CONCATENATE(cisloobjektu," ",nazevobjektu)</f>
        <v>01 Vybavení interiéru MŠ Zelenečská 500, Pha 9</v>
      </c>
      <c r="D4" s="177"/>
      <c r="E4" s="178" t="str">
        <f>Rekapitulace!G2</f>
        <v>Vybavení interiéru MŠ Zelenečská 500, Pha 9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66</v>
      </c>
      <c r="B6" s="185" t="s">
        <v>67</v>
      </c>
      <c r="C6" s="185" t="s">
        <v>68</v>
      </c>
      <c r="D6" s="185" t="s">
        <v>69</v>
      </c>
      <c r="E6" s="186" t="s">
        <v>70</v>
      </c>
      <c r="F6" s="185" t="s">
        <v>71</v>
      </c>
      <c r="G6" s="187" t="s">
        <v>72</v>
      </c>
    </row>
    <row r="7" spans="1:15" ht="12.75">
      <c r="A7" s="188" t="s">
        <v>73</v>
      </c>
      <c r="B7" s="189" t="s">
        <v>80</v>
      </c>
      <c r="C7" s="190" t="s">
        <v>81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82</v>
      </c>
      <c r="C8" s="198" t="s">
        <v>83</v>
      </c>
      <c r="D8" s="199" t="s">
        <v>84</v>
      </c>
      <c r="E8" s="200">
        <v>35.96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195">
        <v>1</v>
      </c>
      <c r="CB8" s="195">
        <v>1</v>
      </c>
      <c r="CZ8" s="167">
        <v>0.01733</v>
      </c>
    </row>
    <row r="9" spans="1:15" ht="12.75">
      <c r="A9" s="202"/>
      <c r="B9" s="204"/>
      <c r="C9" s="205" t="s">
        <v>85</v>
      </c>
      <c r="D9" s="206"/>
      <c r="E9" s="207">
        <v>0</v>
      </c>
      <c r="F9" s="208"/>
      <c r="G9" s="209"/>
      <c r="M9" s="203" t="s">
        <v>85</v>
      </c>
      <c r="O9" s="195"/>
    </row>
    <row r="10" spans="1:15" ht="12.75">
      <c r="A10" s="202"/>
      <c r="B10" s="204"/>
      <c r="C10" s="205" t="s">
        <v>86</v>
      </c>
      <c r="D10" s="206"/>
      <c r="E10" s="207">
        <v>0</v>
      </c>
      <c r="F10" s="208"/>
      <c r="G10" s="209"/>
      <c r="M10" s="203" t="s">
        <v>86</v>
      </c>
      <c r="O10" s="195"/>
    </row>
    <row r="11" spans="1:15" ht="12.75">
      <c r="A11" s="202"/>
      <c r="B11" s="204"/>
      <c r="C11" s="205" t="s">
        <v>87</v>
      </c>
      <c r="D11" s="206"/>
      <c r="E11" s="207">
        <v>17.94</v>
      </c>
      <c r="F11" s="208"/>
      <c r="G11" s="209"/>
      <c r="M11" s="203" t="s">
        <v>87</v>
      </c>
      <c r="O11" s="195"/>
    </row>
    <row r="12" spans="1:15" ht="12.75">
      <c r="A12" s="202"/>
      <c r="B12" s="204"/>
      <c r="C12" s="205" t="s">
        <v>88</v>
      </c>
      <c r="D12" s="206"/>
      <c r="E12" s="207">
        <v>0</v>
      </c>
      <c r="F12" s="208"/>
      <c r="G12" s="209"/>
      <c r="M12" s="203" t="s">
        <v>88</v>
      </c>
      <c r="O12" s="195"/>
    </row>
    <row r="13" spans="1:15" ht="12.75">
      <c r="A13" s="202"/>
      <c r="B13" s="204"/>
      <c r="C13" s="205" t="s">
        <v>89</v>
      </c>
      <c r="D13" s="206"/>
      <c r="E13" s="207">
        <v>0</v>
      </c>
      <c r="F13" s="208"/>
      <c r="G13" s="209"/>
      <c r="M13" s="203" t="s">
        <v>89</v>
      </c>
      <c r="O13" s="195"/>
    </row>
    <row r="14" spans="1:15" ht="12.75">
      <c r="A14" s="202"/>
      <c r="B14" s="204"/>
      <c r="C14" s="205" t="s">
        <v>90</v>
      </c>
      <c r="D14" s="206"/>
      <c r="E14" s="207">
        <v>18.02</v>
      </c>
      <c r="F14" s="208"/>
      <c r="G14" s="209"/>
      <c r="M14" s="203" t="s">
        <v>90</v>
      </c>
      <c r="O14" s="195"/>
    </row>
    <row r="15" spans="1:104" ht="12.75">
      <c r="A15" s="196">
        <v>2</v>
      </c>
      <c r="B15" s="197" t="s">
        <v>91</v>
      </c>
      <c r="C15" s="198" t="s">
        <v>92</v>
      </c>
      <c r="D15" s="199" t="s">
        <v>93</v>
      </c>
      <c r="E15" s="200">
        <v>20.711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195">
        <v>1</v>
      </c>
      <c r="CB15" s="195">
        <v>1</v>
      </c>
      <c r="CZ15" s="167">
        <v>0.0585</v>
      </c>
    </row>
    <row r="16" spans="1:15" ht="12.75">
      <c r="A16" s="202"/>
      <c r="B16" s="204"/>
      <c r="C16" s="205" t="s">
        <v>85</v>
      </c>
      <c r="D16" s="206"/>
      <c r="E16" s="207">
        <v>0</v>
      </c>
      <c r="F16" s="208"/>
      <c r="G16" s="209"/>
      <c r="M16" s="203" t="s">
        <v>85</v>
      </c>
      <c r="O16" s="195"/>
    </row>
    <row r="17" spans="1:15" ht="12.75">
      <c r="A17" s="202"/>
      <c r="B17" s="204"/>
      <c r="C17" s="205" t="s">
        <v>86</v>
      </c>
      <c r="D17" s="206"/>
      <c r="E17" s="207">
        <v>0</v>
      </c>
      <c r="F17" s="208"/>
      <c r="G17" s="209"/>
      <c r="M17" s="203" t="s">
        <v>86</v>
      </c>
      <c r="O17" s="195"/>
    </row>
    <row r="18" spans="1:15" ht="12.75">
      <c r="A18" s="202"/>
      <c r="B18" s="204"/>
      <c r="C18" s="205" t="s">
        <v>94</v>
      </c>
      <c r="D18" s="206"/>
      <c r="E18" s="207">
        <v>2.691</v>
      </c>
      <c r="F18" s="208"/>
      <c r="G18" s="209"/>
      <c r="M18" s="203" t="s">
        <v>94</v>
      </c>
      <c r="O18" s="195"/>
    </row>
    <row r="19" spans="1:15" ht="12.75">
      <c r="A19" s="202"/>
      <c r="B19" s="204"/>
      <c r="C19" s="205" t="s">
        <v>88</v>
      </c>
      <c r="D19" s="206"/>
      <c r="E19" s="207">
        <v>0</v>
      </c>
      <c r="F19" s="208"/>
      <c r="G19" s="209"/>
      <c r="M19" s="203" t="s">
        <v>88</v>
      </c>
      <c r="O19" s="195"/>
    </row>
    <row r="20" spans="1:15" ht="12.75">
      <c r="A20" s="202"/>
      <c r="B20" s="204"/>
      <c r="C20" s="205" t="s">
        <v>89</v>
      </c>
      <c r="D20" s="206"/>
      <c r="E20" s="207">
        <v>0</v>
      </c>
      <c r="F20" s="208"/>
      <c r="G20" s="209"/>
      <c r="M20" s="203" t="s">
        <v>89</v>
      </c>
      <c r="O20" s="195"/>
    </row>
    <row r="21" spans="1:15" ht="12.75">
      <c r="A21" s="202"/>
      <c r="B21" s="204"/>
      <c r="C21" s="205" t="s">
        <v>90</v>
      </c>
      <c r="D21" s="206"/>
      <c r="E21" s="207">
        <v>18.02</v>
      </c>
      <c r="F21" s="208"/>
      <c r="G21" s="209"/>
      <c r="M21" s="203" t="s">
        <v>90</v>
      </c>
      <c r="O21" s="195"/>
    </row>
    <row r="22" spans="1:104" ht="12.75">
      <c r="A22" s="196">
        <v>3</v>
      </c>
      <c r="B22" s="197" t="s">
        <v>95</v>
      </c>
      <c r="C22" s="198" t="s">
        <v>96</v>
      </c>
      <c r="D22" s="199" t="s">
        <v>93</v>
      </c>
      <c r="E22" s="200">
        <v>8.4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1</v>
      </c>
      <c r="AC22" s="167">
        <v>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195">
        <v>1</v>
      </c>
      <c r="CB22" s="195">
        <v>1</v>
      </c>
      <c r="CZ22" s="167">
        <v>0.05369</v>
      </c>
    </row>
    <row r="23" spans="1:15" ht="12.75">
      <c r="A23" s="202"/>
      <c r="B23" s="204"/>
      <c r="C23" s="205" t="s">
        <v>85</v>
      </c>
      <c r="D23" s="206"/>
      <c r="E23" s="207">
        <v>0</v>
      </c>
      <c r="F23" s="208"/>
      <c r="G23" s="209"/>
      <c r="M23" s="203" t="s">
        <v>85</v>
      </c>
      <c r="O23" s="195"/>
    </row>
    <row r="24" spans="1:15" ht="12.75">
      <c r="A24" s="202"/>
      <c r="B24" s="204"/>
      <c r="C24" s="205" t="s">
        <v>97</v>
      </c>
      <c r="D24" s="206"/>
      <c r="E24" s="207">
        <v>0</v>
      </c>
      <c r="F24" s="208"/>
      <c r="G24" s="209"/>
      <c r="M24" s="203" t="s">
        <v>97</v>
      </c>
      <c r="O24" s="195"/>
    </row>
    <row r="25" spans="1:15" ht="12.75">
      <c r="A25" s="202"/>
      <c r="B25" s="204"/>
      <c r="C25" s="205" t="s">
        <v>98</v>
      </c>
      <c r="D25" s="206"/>
      <c r="E25" s="207">
        <v>4.2</v>
      </c>
      <c r="F25" s="208"/>
      <c r="G25" s="209"/>
      <c r="M25" s="203" t="s">
        <v>98</v>
      </c>
      <c r="O25" s="195"/>
    </row>
    <row r="26" spans="1:15" ht="12.75">
      <c r="A26" s="202"/>
      <c r="B26" s="204"/>
      <c r="C26" s="205" t="s">
        <v>88</v>
      </c>
      <c r="D26" s="206"/>
      <c r="E26" s="207">
        <v>0</v>
      </c>
      <c r="F26" s="208"/>
      <c r="G26" s="209"/>
      <c r="M26" s="203" t="s">
        <v>88</v>
      </c>
      <c r="O26" s="195"/>
    </row>
    <row r="27" spans="1:15" ht="12.75">
      <c r="A27" s="202"/>
      <c r="B27" s="204"/>
      <c r="C27" s="205" t="s">
        <v>99</v>
      </c>
      <c r="D27" s="206"/>
      <c r="E27" s="207">
        <v>0</v>
      </c>
      <c r="F27" s="208"/>
      <c r="G27" s="209"/>
      <c r="M27" s="203" t="s">
        <v>99</v>
      </c>
      <c r="O27" s="195"/>
    </row>
    <row r="28" spans="1:15" ht="12.75">
      <c r="A28" s="202"/>
      <c r="B28" s="204"/>
      <c r="C28" s="205" t="s">
        <v>98</v>
      </c>
      <c r="D28" s="206"/>
      <c r="E28" s="207">
        <v>4.2</v>
      </c>
      <c r="F28" s="208"/>
      <c r="G28" s="209"/>
      <c r="M28" s="203" t="s">
        <v>98</v>
      </c>
      <c r="O28" s="195"/>
    </row>
    <row r="29" spans="1:57" ht="12.75">
      <c r="A29" s="210"/>
      <c r="B29" s="211" t="s">
        <v>74</v>
      </c>
      <c r="C29" s="212" t="str">
        <f>CONCATENATE(B7," ",C7)</f>
        <v>61 Upravy povrchů vnitřní</v>
      </c>
      <c r="D29" s="213"/>
      <c r="E29" s="214"/>
      <c r="F29" s="215"/>
      <c r="G29" s="216">
        <f>SUM(G7:G28)</f>
        <v>0</v>
      </c>
      <c r="O29" s="195">
        <v>4</v>
      </c>
      <c r="BA29" s="217">
        <f>SUM(BA7:BA28)</f>
        <v>0</v>
      </c>
      <c r="BB29" s="217">
        <f>SUM(BB7:BB28)</f>
        <v>0</v>
      </c>
      <c r="BC29" s="217">
        <f>SUM(BC7:BC28)</f>
        <v>0</v>
      </c>
      <c r="BD29" s="217">
        <f>SUM(BD7:BD28)</f>
        <v>0</v>
      </c>
      <c r="BE29" s="217">
        <f>SUM(BE7:BE28)</f>
        <v>0</v>
      </c>
    </row>
    <row r="30" spans="1:15" ht="12.75">
      <c r="A30" s="188" t="s">
        <v>73</v>
      </c>
      <c r="B30" s="189" t="s">
        <v>100</v>
      </c>
      <c r="C30" s="190" t="s">
        <v>101</v>
      </c>
      <c r="D30" s="191"/>
      <c r="E30" s="192"/>
      <c r="F30" s="192"/>
      <c r="G30" s="193"/>
      <c r="H30" s="194"/>
      <c r="I30" s="194"/>
      <c r="O30" s="195">
        <v>1</v>
      </c>
    </row>
    <row r="31" spans="1:104" ht="12.75">
      <c r="A31" s="196">
        <v>4</v>
      </c>
      <c r="B31" s="197" t="s">
        <v>102</v>
      </c>
      <c r="C31" s="198" t="s">
        <v>103</v>
      </c>
      <c r="D31" s="199" t="s">
        <v>93</v>
      </c>
      <c r="E31" s="200">
        <v>515.59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1</v>
      </c>
      <c r="AC31" s="167">
        <v>1</v>
      </c>
      <c r="AZ31" s="167">
        <v>1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195">
        <v>1</v>
      </c>
      <c r="CB31" s="195">
        <v>1</v>
      </c>
      <c r="CZ31" s="167">
        <v>4E-05</v>
      </c>
    </row>
    <row r="32" spans="1:15" ht="12.75">
      <c r="A32" s="202"/>
      <c r="B32" s="204"/>
      <c r="C32" s="205" t="s">
        <v>85</v>
      </c>
      <c r="D32" s="206"/>
      <c r="E32" s="207">
        <v>0</v>
      </c>
      <c r="F32" s="208"/>
      <c r="G32" s="209"/>
      <c r="M32" s="203" t="s">
        <v>85</v>
      </c>
      <c r="O32" s="195"/>
    </row>
    <row r="33" spans="1:15" ht="22.5">
      <c r="A33" s="202"/>
      <c r="B33" s="204"/>
      <c r="C33" s="205" t="s">
        <v>104</v>
      </c>
      <c r="D33" s="206"/>
      <c r="E33" s="207">
        <v>257.71</v>
      </c>
      <c r="F33" s="208"/>
      <c r="G33" s="209"/>
      <c r="M33" s="203" t="s">
        <v>104</v>
      </c>
      <c r="O33" s="195"/>
    </row>
    <row r="34" spans="1:15" ht="12.75">
      <c r="A34" s="202"/>
      <c r="B34" s="204"/>
      <c r="C34" s="205" t="s">
        <v>88</v>
      </c>
      <c r="D34" s="206"/>
      <c r="E34" s="207">
        <v>0</v>
      </c>
      <c r="F34" s="208"/>
      <c r="G34" s="209"/>
      <c r="M34" s="203" t="s">
        <v>88</v>
      </c>
      <c r="O34" s="195"/>
    </row>
    <row r="35" spans="1:15" ht="22.5">
      <c r="A35" s="202"/>
      <c r="B35" s="204"/>
      <c r="C35" s="205" t="s">
        <v>105</v>
      </c>
      <c r="D35" s="206"/>
      <c r="E35" s="207">
        <v>257.88</v>
      </c>
      <c r="F35" s="208"/>
      <c r="G35" s="209"/>
      <c r="M35" s="203" t="s">
        <v>105</v>
      </c>
      <c r="O35" s="195"/>
    </row>
    <row r="36" spans="1:104" ht="22.5">
      <c r="A36" s="196">
        <v>5</v>
      </c>
      <c r="B36" s="197" t="s">
        <v>106</v>
      </c>
      <c r="C36" s="198" t="s">
        <v>107</v>
      </c>
      <c r="D36" s="199" t="s">
        <v>108</v>
      </c>
      <c r="E36" s="200">
        <v>24</v>
      </c>
      <c r="F36" s="200">
        <v>0</v>
      </c>
      <c r="G36" s="201">
        <f>E36*F36</f>
        <v>0</v>
      </c>
      <c r="O36" s="195">
        <v>2</v>
      </c>
      <c r="AA36" s="167">
        <v>12</v>
      </c>
      <c r="AB36" s="167">
        <v>0</v>
      </c>
      <c r="AC36" s="167">
        <v>19</v>
      </c>
      <c r="AZ36" s="167">
        <v>1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195">
        <v>12</v>
      </c>
      <c r="CB36" s="195">
        <v>0</v>
      </c>
      <c r="CZ36" s="167">
        <v>0</v>
      </c>
    </row>
    <row r="37" spans="1:15" ht="12.75">
      <c r="A37" s="202"/>
      <c r="B37" s="204"/>
      <c r="C37" s="205" t="s">
        <v>85</v>
      </c>
      <c r="D37" s="206"/>
      <c r="E37" s="207">
        <v>0</v>
      </c>
      <c r="F37" s="208"/>
      <c r="G37" s="209"/>
      <c r="M37" s="203" t="s">
        <v>85</v>
      </c>
      <c r="O37" s="195"/>
    </row>
    <row r="38" spans="1:15" ht="12.75">
      <c r="A38" s="202"/>
      <c r="B38" s="204"/>
      <c r="C38" s="205" t="s">
        <v>109</v>
      </c>
      <c r="D38" s="206"/>
      <c r="E38" s="207">
        <v>12</v>
      </c>
      <c r="F38" s="208"/>
      <c r="G38" s="209"/>
      <c r="M38" s="203">
        <v>12</v>
      </c>
      <c r="O38" s="195"/>
    </row>
    <row r="39" spans="1:15" ht="12.75">
      <c r="A39" s="202"/>
      <c r="B39" s="204"/>
      <c r="C39" s="205" t="s">
        <v>88</v>
      </c>
      <c r="D39" s="206"/>
      <c r="E39" s="207">
        <v>0</v>
      </c>
      <c r="F39" s="208"/>
      <c r="G39" s="209"/>
      <c r="M39" s="203" t="s">
        <v>88</v>
      </c>
      <c r="O39" s="195"/>
    </row>
    <row r="40" spans="1:15" ht="12.75">
      <c r="A40" s="202"/>
      <c r="B40" s="204"/>
      <c r="C40" s="205" t="s">
        <v>109</v>
      </c>
      <c r="D40" s="206"/>
      <c r="E40" s="207">
        <v>12</v>
      </c>
      <c r="F40" s="208"/>
      <c r="G40" s="209"/>
      <c r="M40" s="203">
        <v>12</v>
      </c>
      <c r="O40" s="195"/>
    </row>
    <row r="41" spans="1:104" ht="12.75">
      <c r="A41" s="196">
        <v>6</v>
      </c>
      <c r="B41" s="197" t="s">
        <v>110</v>
      </c>
      <c r="C41" s="198" t="s">
        <v>111</v>
      </c>
      <c r="D41" s="199" t="s">
        <v>93</v>
      </c>
      <c r="E41" s="200">
        <v>515.59</v>
      </c>
      <c r="F41" s="200">
        <v>0</v>
      </c>
      <c r="G41" s="201">
        <f>E41*F41</f>
        <v>0</v>
      </c>
      <c r="O41" s="195">
        <v>2</v>
      </c>
      <c r="AA41" s="167">
        <v>12</v>
      </c>
      <c r="AB41" s="167">
        <v>0</v>
      </c>
      <c r="AC41" s="167">
        <v>18</v>
      </c>
      <c r="AZ41" s="167">
        <v>1</v>
      </c>
      <c r="BA41" s="167">
        <f>IF(AZ41=1,G41,0)</f>
        <v>0</v>
      </c>
      <c r="BB41" s="167">
        <f>IF(AZ41=2,G41,0)</f>
        <v>0</v>
      </c>
      <c r="BC41" s="167">
        <f>IF(AZ41=3,G41,0)</f>
        <v>0</v>
      </c>
      <c r="BD41" s="167">
        <f>IF(AZ41=4,G41,0)</f>
        <v>0</v>
      </c>
      <c r="BE41" s="167">
        <f>IF(AZ41=5,G41,0)</f>
        <v>0</v>
      </c>
      <c r="CA41" s="195">
        <v>12</v>
      </c>
      <c r="CB41" s="195">
        <v>0</v>
      </c>
      <c r="CZ41" s="167">
        <v>0</v>
      </c>
    </row>
    <row r="42" spans="1:15" ht="12.75">
      <c r="A42" s="202"/>
      <c r="B42" s="204"/>
      <c r="C42" s="205" t="s">
        <v>85</v>
      </c>
      <c r="D42" s="206"/>
      <c r="E42" s="207">
        <v>0</v>
      </c>
      <c r="F42" s="208"/>
      <c r="G42" s="209"/>
      <c r="M42" s="203" t="s">
        <v>85</v>
      </c>
      <c r="O42" s="195"/>
    </row>
    <row r="43" spans="1:15" ht="22.5">
      <c r="A43" s="202"/>
      <c r="B43" s="204"/>
      <c r="C43" s="205" t="s">
        <v>104</v>
      </c>
      <c r="D43" s="206"/>
      <c r="E43" s="207">
        <v>257.71</v>
      </c>
      <c r="F43" s="208"/>
      <c r="G43" s="209"/>
      <c r="M43" s="203" t="s">
        <v>104</v>
      </c>
      <c r="O43" s="195"/>
    </row>
    <row r="44" spans="1:15" ht="12.75">
      <c r="A44" s="202"/>
      <c r="B44" s="204"/>
      <c r="C44" s="205" t="s">
        <v>88</v>
      </c>
      <c r="D44" s="206"/>
      <c r="E44" s="207">
        <v>0</v>
      </c>
      <c r="F44" s="208"/>
      <c r="G44" s="209"/>
      <c r="M44" s="203" t="s">
        <v>88</v>
      </c>
      <c r="O44" s="195"/>
    </row>
    <row r="45" spans="1:15" ht="22.5">
      <c r="A45" s="202"/>
      <c r="B45" s="204"/>
      <c r="C45" s="205" t="s">
        <v>105</v>
      </c>
      <c r="D45" s="206"/>
      <c r="E45" s="207">
        <v>257.88</v>
      </c>
      <c r="F45" s="208"/>
      <c r="G45" s="209"/>
      <c r="M45" s="203" t="s">
        <v>105</v>
      </c>
      <c r="O45" s="195"/>
    </row>
    <row r="46" spans="1:57" ht="12.75">
      <c r="A46" s="210"/>
      <c r="B46" s="211" t="s">
        <v>74</v>
      </c>
      <c r="C46" s="212" t="str">
        <f>CONCATENATE(B30," ",C30)</f>
        <v>95 Dokončovací konstrukce na pozemních stavbách</v>
      </c>
      <c r="D46" s="213"/>
      <c r="E46" s="214"/>
      <c r="F46" s="215"/>
      <c r="G46" s="216">
        <f>SUM(G30:G45)</f>
        <v>0</v>
      </c>
      <c r="O46" s="195">
        <v>4</v>
      </c>
      <c r="BA46" s="217">
        <f>SUM(BA30:BA45)</f>
        <v>0</v>
      </c>
      <c r="BB46" s="217">
        <f>SUM(BB30:BB45)</f>
        <v>0</v>
      </c>
      <c r="BC46" s="217">
        <f>SUM(BC30:BC45)</f>
        <v>0</v>
      </c>
      <c r="BD46" s="217">
        <f>SUM(BD30:BD45)</f>
        <v>0</v>
      </c>
      <c r="BE46" s="217">
        <f>SUM(BE30:BE45)</f>
        <v>0</v>
      </c>
    </row>
    <row r="47" spans="1:15" ht="12.75">
      <c r="A47" s="188" t="s">
        <v>73</v>
      </c>
      <c r="B47" s="189" t="s">
        <v>112</v>
      </c>
      <c r="C47" s="190" t="s">
        <v>113</v>
      </c>
      <c r="D47" s="191"/>
      <c r="E47" s="192"/>
      <c r="F47" s="192"/>
      <c r="G47" s="193"/>
      <c r="H47" s="194"/>
      <c r="I47" s="194"/>
      <c r="O47" s="195">
        <v>1</v>
      </c>
    </row>
    <row r="48" spans="1:104" ht="12.75">
      <c r="A48" s="196">
        <v>7</v>
      </c>
      <c r="B48" s="197" t="s">
        <v>114</v>
      </c>
      <c r="C48" s="198" t="s">
        <v>115</v>
      </c>
      <c r="D48" s="199" t="s">
        <v>116</v>
      </c>
      <c r="E48" s="200">
        <v>0.892</v>
      </c>
      <c r="F48" s="200">
        <v>0</v>
      </c>
      <c r="G48" s="201">
        <f>E48*F48</f>
        <v>0</v>
      </c>
      <c r="O48" s="195">
        <v>2</v>
      </c>
      <c r="AA48" s="167">
        <v>1</v>
      </c>
      <c r="AB48" s="167">
        <v>1</v>
      </c>
      <c r="AC48" s="167">
        <v>1</v>
      </c>
      <c r="AZ48" s="167">
        <v>1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195">
        <v>1</v>
      </c>
      <c r="CB48" s="195">
        <v>1</v>
      </c>
      <c r="CZ48" s="167">
        <v>0.00951</v>
      </c>
    </row>
    <row r="49" spans="1:15" ht="12.75">
      <c r="A49" s="202"/>
      <c r="B49" s="204"/>
      <c r="C49" s="205" t="s">
        <v>85</v>
      </c>
      <c r="D49" s="206"/>
      <c r="E49" s="207">
        <v>0</v>
      </c>
      <c r="F49" s="208"/>
      <c r="G49" s="209"/>
      <c r="M49" s="203" t="s">
        <v>85</v>
      </c>
      <c r="O49" s="195"/>
    </row>
    <row r="50" spans="1:15" ht="12.75">
      <c r="A50" s="202"/>
      <c r="B50" s="204"/>
      <c r="C50" s="205" t="s">
        <v>86</v>
      </c>
      <c r="D50" s="206"/>
      <c r="E50" s="207">
        <v>0</v>
      </c>
      <c r="F50" s="208"/>
      <c r="G50" s="209"/>
      <c r="M50" s="203" t="s">
        <v>86</v>
      </c>
      <c r="O50" s="195"/>
    </row>
    <row r="51" spans="1:15" ht="12.75">
      <c r="A51" s="202"/>
      <c r="B51" s="204"/>
      <c r="C51" s="205" t="s">
        <v>117</v>
      </c>
      <c r="D51" s="206"/>
      <c r="E51" s="207">
        <v>0.4351</v>
      </c>
      <c r="F51" s="208"/>
      <c r="G51" s="209"/>
      <c r="M51" s="203" t="s">
        <v>117</v>
      </c>
      <c r="O51" s="195"/>
    </row>
    <row r="52" spans="1:15" ht="12.75">
      <c r="A52" s="202"/>
      <c r="B52" s="204"/>
      <c r="C52" s="205" t="s">
        <v>88</v>
      </c>
      <c r="D52" s="206"/>
      <c r="E52" s="207">
        <v>0</v>
      </c>
      <c r="F52" s="208"/>
      <c r="G52" s="209"/>
      <c r="M52" s="203" t="s">
        <v>88</v>
      </c>
      <c r="O52" s="195"/>
    </row>
    <row r="53" spans="1:15" ht="12.75">
      <c r="A53" s="202"/>
      <c r="B53" s="204"/>
      <c r="C53" s="205" t="s">
        <v>89</v>
      </c>
      <c r="D53" s="206"/>
      <c r="E53" s="207">
        <v>0</v>
      </c>
      <c r="F53" s="208"/>
      <c r="G53" s="209"/>
      <c r="M53" s="203" t="s">
        <v>89</v>
      </c>
      <c r="O53" s="195"/>
    </row>
    <row r="54" spans="1:15" ht="12.75">
      <c r="A54" s="202"/>
      <c r="B54" s="204"/>
      <c r="C54" s="205" t="s">
        <v>118</v>
      </c>
      <c r="D54" s="206"/>
      <c r="E54" s="207">
        <v>0.4569</v>
      </c>
      <c r="F54" s="208"/>
      <c r="G54" s="209"/>
      <c r="M54" s="203" t="s">
        <v>118</v>
      </c>
      <c r="O54" s="195"/>
    </row>
    <row r="55" spans="1:104" ht="12.75">
      <c r="A55" s="196">
        <v>8</v>
      </c>
      <c r="B55" s="197" t="s">
        <v>119</v>
      </c>
      <c r="C55" s="198" t="s">
        <v>120</v>
      </c>
      <c r="D55" s="199" t="s">
        <v>93</v>
      </c>
      <c r="E55" s="200">
        <v>24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1</v>
      </c>
      <c r="AC55" s="167">
        <v>1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195">
        <v>1</v>
      </c>
      <c r="CB55" s="195">
        <v>1</v>
      </c>
      <c r="CZ55" s="167">
        <v>0.001</v>
      </c>
    </row>
    <row r="56" spans="1:15" ht="12.75">
      <c r="A56" s="202"/>
      <c r="B56" s="204"/>
      <c r="C56" s="205" t="s">
        <v>85</v>
      </c>
      <c r="D56" s="206"/>
      <c r="E56" s="207">
        <v>0</v>
      </c>
      <c r="F56" s="208"/>
      <c r="G56" s="209"/>
      <c r="M56" s="203" t="s">
        <v>85</v>
      </c>
      <c r="O56" s="195"/>
    </row>
    <row r="57" spans="1:15" ht="12.75">
      <c r="A57" s="202"/>
      <c r="B57" s="204"/>
      <c r="C57" s="205" t="s">
        <v>97</v>
      </c>
      <c r="D57" s="206"/>
      <c r="E57" s="207">
        <v>0</v>
      </c>
      <c r="F57" s="208"/>
      <c r="G57" s="209"/>
      <c r="M57" s="203" t="s">
        <v>97</v>
      </c>
      <c r="O57" s="195"/>
    </row>
    <row r="58" spans="1:15" ht="12.75">
      <c r="A58" s="202"/>
      <c r="B58" s="204"/>
      <c r="C58" s="205" t="s">
        <v>121</v>
      </c>
      <c r="D58" s="206"/>
      <c r="E58" s="207">
        <v>12</v>
      </c>
      <c r="F58" s="208"/>
      <c r="G58" s="209"/>
      <c r="M58" s="203" t="s">
        <v>121</v>
      </c>
      <c r="O58" s="195"/>
    </row>
    <row r="59" spans="1:15" ht="12.75">
      <c r="A59" s="202"/>
      <c r="B59" s="204"/>
      <c r="C59" s="205" t="s">
        <v>88</v>
      </c>
      <c r="D59" s="206"/>
      <c r="E59" s="207">
        <v>0</v>
      </c>
      <c r="F59" s="208"/>
      <c r="G59" s="209"/>
      <c r="M59" s="203" t="s">
        <v>88</v>
      </c>
      <c r="O59" s="195"/>
    </row>
    <row r="60" spans="1:15" ht="12.75">
      <c r="A60" s="202"/>
      <c r="B60" s="204"/>
      <c r="C60" s="205" t="s">
        <v>99</v>
      </c>
      <c r="D60" s="206"/>
      <c r="E60" s="207">
        <v>0</v>
      </c>
      <c r="F60" s="208"/>
      <c r="G60" s="209"/>
      <c r="M60" s="203" t="s">
        <v>99</v>
      </c>
      <c r="O60" s="195"/>
    </row>
    <row r="61" spans="1:15" ht="12.75">
      <c r="A61" s="202"/>
      <c r="B61" s="204"/>
      <c r="C61" s="205" t="s">
        <v>121</v>
      </c>
      <c r="D61" s="206"/>
      <c r="E61" s="207">
        <v>12</v>
      </c>
      <c r="F61" s="208"/>
      <c r="G61" s="209"/>
      <c r="M61" s="203" t="s">
        <v>121</v>
      </c>
      <c r="O61" s="195"/>
    </row>
    <row r="62" spans="1:57" ht="12.75">
      <c r="A62" s="210"/>
      <c r="B62" s="211" t="s">
        <v>74</v>
      </c>
      <c r="C62" s="212" t="str">
        <f>CONCATENATE(B47," ",C47)</f>
        <v>96 Bourání konstrukcí</v>
      </c>
      <c r="D62" s="213"/>
      <c r="E62" s="214"/>
      <c r="F62" s="215"/>
      <c r="G62" s="216">
        <f>SUM(G47:G61)</f>
        <v>0</v>
      </c>
      <c r="O62" s="195">
        <v>4</v>
      </c>
      <c r="BA62" s="217">
        <f>SUM(BA47:BA61)</f>
        <v>0</v>
      </c>
      <c r="BB62" s="217">
        <f>SUM(BB47:BB61)</f>
        <v>0</v>
      </c>
      <c r="BC62" s="217">
        <f>SUM(BC47:BC61)</f>
        <v>0</v>
      </c>
      <c r="BD62" s="217">
        <f>SUM(BD47:BD61)</f>
        <v>0</v>
      </c>
      <c r="BE62" s="217">
        <f>SUM(BE47:BE61)</f>
        <v>0</v>
      </c>
    </row>
    <row r="63" spans="1:15" ht="12.75">
      <c r="A63" s="188" t="s">
        <v>73</v>
      </c>
      <c r="B63" s="189" t="s">
        <v>122</v>
      </c>
      <c r="C63" s="190" t="s">
        <v>123</v>
      </c>
      <c r="D63" s="191"/>
      <c r="E63" s="192"/>
      <c r="F63" s="192"/>
      <c r="G63" s="193"/>
      <c r="H63" s="194"/>
      <c r="I63" s="194"/>
      <c r="O63" s="195">
        <v>1</v>
      </c>
    </row>
    <row r="64" spans="1:104" ht="12.75">
      <c r="A64" s="196">
        <v>9</v>
      </c>
      <c r="B64" s="197" t="s">
        <v>124</v>
      </c>
      <c r="C64" s="198" t="s">
        <v>125</v>
      </c>
      <c r="D64" s="199" t="s">
        <v>126</v>
      </c>
      <c r="E64" s="200">
        <v>2.33888282</v>
      </c>
      <c r="F64" s="200">
        <v>0</v>
      </c>
      <c r="G64" s="201">
        <f>E64*F64</f>
        <v>0</v>
      </c>
      <c r="O64" s="195">
        <v>2</v>
      </c>
      <c r="AA64" s="167">
        <v>7</v>
      </c>
      <c r="AB64" s="167">
        <v>1</v>
      </c>
      <c r="AC64" s="167">
        <v>2</v>
      </c>
      <c r="AZ64" s="167">
        <v>1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195">
        <v>7</v>
      </c>
      <c r="CB64" s="195">
        <v>1</v>
      </c>
      <c r="CZ64" s="167">
        <v>0</v>
      </c>
    </row>
    <row r="65" spans="1:57" ht="12.75">
      <c r="A65" s="210"/>
      <c r="B65" s="211" t="s">
        <v>74</v>
      </c>
      <c r="C65" s="212" t="str">
        <f>CONCATENATE(B63," ",C63)</f>
        <v>99 Staveništní přesun hmot</v>
      </c>
      <c r="D65" s="213"/>
      <c r="E65" s="214"/>
      <c r="F65" s="215"/>
      <c r="G65" s="216">
        <f>SUM(G63:G64)</f>
        <v>0</v>
      </c>
      <c r="O65" s="195">
        <v>4</v>
      </c>
      <c r="BA65" s="217">
        <f>SUM(BA63:BA64)</f>
        <v>0</v>
      </c>
      <c r="BB65" s="217">
        <f>SUM(BB63:BB64)</f>
        <v>0</v>
      </c>
      <c r="BC65" s="217">
        <f>SUM(BC63:BC64)</f>
        <v>0</v>
      </c>
      <c r="BD65" s="217">
        <f>SUM(BD63:BD64)</f>
        <v>0</v>
      </c>
      <c r="BE65" s="217">
        <f>SUM(BE63:BE64)</f>
        <v>0</v>
      </c>
    </row>
    <row r="66" spans="1:15" ht="12.75">
      <c r="A66" s="188" t="s">
        <v>73</v>
      </c>
      <c r="B66" s="189" t="s">
        <v>127</v>
      </c>
      <c r="C66" s="190" t="s">
        <v>128</v>
      </c>
      <c r="D66" s="191"/>
      <c r="E66" s="192"/>
      <c r="F66" s="192"/>
      <c r="G66" s="193"/>
      <c r="H66" s="194"/>
      <c r="I66" s="194"/>
      <c r="O66" s="195">
        <v>1</v>
      </c>
    </row>
    <row r="67" spans="1:104" ht="12.75">
      <c r="A67" s="196">
        <v>10</v>
      </c>
      <c r="B67" s="197" t="s">
        <v>129</v>
      </c>
      <c r="C67" s="198" t="s">
        <v>130</v>
      </c>
      <c r="D67" s="199" t="s">
        <v>108</v>
      </c>
      <c r="E67" s="200">
        <v>2</v>
      </c>
      <c r="F67" s="200">
        <v>0</v>
      </c>
      <c r="G67" s="201">
        <f>E67*F67</f>
        <v>0</v>
      </c>
      <c r="O67" s="195">
        <v>2</v>
      </c>
      <c r="AA67" s="167">
        <v>1</v>
      </c>
      <c r="AB67" s="167">
        <v>7</v>
      </c>
      <c r="AC67" s="167">
        <v>7</v>
      </c>
      <c r="AZ67" s="167">
        <v>2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195">
        <v>1</v>
      </c>
      <c r="CB67" s="195">
        <v>7</v>
      </c>
      <c r="CZ67" s="167">
        <v>0</v>
      </c>
    </row>
    <row r="68" spans="1:104" ht="12.75">
      <c r="A68" s="196">
        <v>11</v>
      </c>
      <c r="B68" s="197" t="s">
        <v>131</v>
      </c>
      <c r="C68" s="198" t="s">
        <v>132</v>
      </c>
      <c r="D68" s="199" t="s">
        <v>93</v>
      </c>
      <c r="E68" s="200">
        <v>87.9043</v>
      </c>
      <c r="F68" s="200">
        <v>0</v>
      </c>
      <c r="G68" s="201">
        <f>E68*F68</f>
        <v>0</v>
      </c>
      <c r="O68" s="195">
        <v>2</v>
      </c>
      <c r="AA68" s="167">
        <v>12</v>
      </c>
      <c r="AB68" s="167">
        <v>0</v>
      </c>
      <c r="AC68" s="167">
        <v>1</v>
      </c>
      <c r="AZ68" s="167">
        <v>2</v>
      </c>
      <c r="BA68" s="167">
        <f>IF(AZ68=1,G68,0)</f>
        <v>0</v>
      </c>
      <c r="BB68" s="167">
        <f>IF(AZ68=2,G68,0)</f>
        <v>0</v>
      </c>
      <c r="BC68" s="167">
        <f>IF(AZ68=3,G68,0)</f>
        <v>0</v>
      </c>
      <c r="BD68" s="167">
        <f>IF(AZ68=4,G68,0)</f>
        <v>0</v>
      </c>
      <c r="BE68" s="167">
        <f>IF(AZ68=5,G68,0)</f>
        <v>0</v>
      </c>
      <c r="CA68" s="195">
        <v>12</v>
      </c>
      <c r="CB68" s="195">
        <v>0</v>
      </c>
      <c r="CZ68" s="167">
        <v>0</v>
      </c>
    </row>
    <row r="69" spans="1:15" ht="12.75">
      <c r="A69" s="202"/>
      <c r="B69" s="204"/>
      <c r="C69" s="205" t="s">
        <v>85</v>
      </c>
      <c r="D69" s="206"/>
      <c r="E69" s="207">
        <v>0</v>
      </c>
      <c r="F69" s="208"/>
      <c r="G69" s="209"/>
      <c r="M69" s="203" t="s">
        <v>85</v>
      </c>
      <c r="O69" s="195"/>
    </row>
    <row r="70" spans="1:15" ht="12.75">
      <c r="A70" s="202"/>
      <c r="B70" s="204"/>
      <c r="C70" s="205" t="s">
        <v>133</v>
      </c>
      <c r="D70" s="206"/>
      <c r="E70" s="207">
        <v>0</v>
      </c>
      <c r="F70" s="208"/>
      <c r="G70" s="209"/>
      <c r="M70" s="203" t="s">
        <v>133</v>
      </c>
      <c r="O70" s="195"/>
    </row>
    <row r="71" spans="1:15" ht="12.75">
      <c r="A71" s="202"/>
      <c r="B71" s="204"/>
      <c r="C71" s="205" t="s">
        <v>134</v>
      </c>
      <c r="D71" s="206"/>
      <c r="E71" s="207">
        <v>5.0025</v>
      </c>
      <c r="F71" s="208"/>
      <c r="G71" s="209"/>
      <c r="M71" s="203" t="s">
        <v>134</v>
      </c>
      <c r="O71" s="195"/>
    </row>
    <row r="72" spans="1:15" ht="12.75">
      <c r="A72" s="202"/>
      <c r="B72" s="204"/>
      <c r="C72" s="205" t="s">
        <v>135</v>
      </c>
      <c r="D72" s="206"/>
      <c r="E72" s="207">
        <v>0</v>
      </c>
      <c r="F72" s="208"/>
      <c r="G72" s="209"/>
      <c r="M72" s="203" t="s">
        <v>135</v>
      </c>
      <c r="O72" s="195"/>
    </row>
    <row r="73" spans="1:15" ht="12.75">
      <c r="A73" s="202"/>
      <c r="B73" s="204"/>
      <c r="C73" s="205" t="s">
        <v>136</v>
      </c>
      <c r="D73" s="206"/>
      <c r="E73" s="207">
        <v>1.612</v>
      </c>
      <c r="F73" s="208"/>
      <c r="G73" s="209"/>
      <c r="M73" s="203" t="s">
        <v>136</v>
      </c>
      <c r="O73" s="195"/>
    </row>
    <row r="74" spans="1:15" ht="12.75">
      <c r="A74" s="202"/>
      <c r="B74" s="204"/>
      <c r="C74" s="205" t="s">
        <v>137</v>
      </c>
      <c r="D74" s="206"/>
      <c r="E74" s="207">
        <v>0</v>
      </c>
      <c r="F74" s="208"/>
      <c r="G74" s="209"/>
      <c r="M74" s="203" t="s">
        <v>137</v>
      </c>
      <c r="O74" s="195"/>
    </row>
    <row r="75" spans="1:15" ht="12.75">
      <c r="A75" s="202"/>
      <c r="B75" s="204"/>
      <c r="C75" s="205" t="s">
        <v>138</v>
      </c>
      <c r="D75" s="206"/>
      <c r="E75" s="207">
        <v>6.148</v>
      </c>
      <c r="F75" s="208"/>
      <c r="G75" s="209"/>
      <c r="M75" s="203" t="s">
        <v>138</v>
      </c>
      <c r="O75" s="195"/>
    </row>
    <row r="76" spans="1:15" ht="12.75">
      <c r="A76" s="202"/>
      <c r="B76" s="204"/>
      <c r="C76" s="205" t="s">
        <v>139</v>
      </c>
      <c r="D76" s="206"/>
      <c r="E76" s="207">
        <v>0</v>
      </c>
      <c r="F76" s="208"/>
      <c r="G76" s="209"/>
      <c r="M76" s="203" t="s">
        <v>139</v>
      </c>
      <c r="O76" s="195"/>
    </row>
    <row r="77" spans="1:15" ht="12.75">
      <c r="A77" s="202"/>
      <c r="B77" s="204"/>
      <c r="C77" s="205" t="s">
        <v>140</v>
      </c>
      <c r="D77" s="206"/>
      <c r="E77" s="207">
        <v>5.175</v>
      </c>
      <c r="F77" s="208"/>
      <c r="G77" s="209"/>
      <c r="M77" s="203" t="s">
        <v>140</v>
      </c>
      <c r="O77" s="195"/>
    </row>
    <row r="78" spans="1:15" ht="12.75">
      <c r="A78" s="202"/>
      <c r="B78" s="204"/>
      <c r="C78" s="205" t="s">
        <v>89</v>
      </c>
      <c r="D78" s="206"/>
      <c r="E78" s="207">
        <v>0</v>
      </c>
      <c r="F78" s="208"/>
      <c r="G78" s="209"/>
      <c r="M78" s="203" t="s">
        <v>89</v>
      </c>
      <c r="O78" s="195"/>
    </row>
    <row r="79" spans="1:15" ht="12.75">
      <c r="A79" s="202"/>
      <c r="B79" s="204"/>
      <c r="C79" s="205" t="s">
        <v>141</v>
      </c>
      <c r="D79" s="206"/>
      <c r="E79" s="207">
        <v>13.1118</v>
      </c>
      <c r="F79" s="208"/>
      <c r="G79" s="209"/>
      <c r="M79" s="203" t="s">
        <v>141</v>
      </c>
      <c r="O79" s="195"/>
    </row>
    <row r="80" spans="1:15" ht="12.75">
      <c r="A80" s="202"/>
      <c r="B80" s="204"/>
      <c r="C80" s="205" t="s">
        <v>86</v>
      </c>
      <c r="D80" s="206"/>
      <c r="E80" s="207">
        <v>0</v>
      </c>
      <c r="F80" s="208"/>
      <c r="G80" s="209"/>
      <c r="M80" s="203" t="s">
        <v>86</v>
      </c>
      <c r="O80" s="195"/>
    </row>
    <row r="81" spans="1:15" ht="12.75">
      <c r="A81" s="202"/>
      <c r="B81" s="204"/>
      <c r="C81" s="205" t="s">
        <v>142</v>
      </c>
      <c r="D81" s="206"/>
      <c r="E81" s="207">
        <v>10.878</v>
      </c>
      <c r="F81" s="208"/>
      <c r="G81" s="209"/>
      <c r="M81" s="203" t="s">
        <v>142</v>
      </c>
      <c r="O81" s="195"/>
    </row>
    <row r="82" spans="1:15" ht="12.75">
      <c r="A82" s="202"/>
      <c r="B82" s="204"/>
      <c r="C82" s="205" t="s">
        <v>99</v>
      </c>
      <c r="D82" s="206"/>
      <c r="E82" s="207">
        <v>0</v>
      </c>
      <c r="F82" s="208"/>
      <c r="G82" s="209"/>
      <c r="M82" s="203" t="s">
        <v>99</v>
      </c>
      <c r="O82" s="195"/>
    </row>
    <row r="83" spans="1:15" ht="12.75">
      <c r="A83" s="202"/>
      <c r="B83" s="204"/>
      <c r="C83" s="205" t="s">
        <v>143</v>
      </c>
      <c r="D83" s="206"/>
      <c r="E83" s="207">
        <v>1.8468</v>
      </c>
      <c r="F83" s="208"/>
      <c r="G83" s="209"/>
      <c r="M83" s="203" t="s">
        <v>143</v>
      </c>
      <c r="O83" s="195"/>
    </row>
    <row r="84" spans="1:15" ht="12.75">
      <c r="A84" s="202"/>
      <c r="B84" s="204"/>
      <c r="C84" s="205" t="s">
        <v>88</v>
      </c>
      <c r="D84" s="206"/>
      <c r="E84" s="207">
        <v>0</v>
      </c>
      <c r="F84" s="208"/>
      <c r="G84" s="209"/>
      <c r="M84" s="203" t="s">
        <v>88</v>
      </c>
      <c r="O84" s="195"/>
    </row>
    <row r="85" spans="1:15" ht="12.75">
      <c r="A85" s="202"/>
      <c r="B85" s="204"/>
      <c r="C85" s="205" t="s">
        <v>133</v>
      </c>
      <c r="D85" s="206"/>
      <c r="E85" s="207">
        <v>0</v>
      </c>
      <c r="F85" s="208"/>
      <c r="G85" s="209"/>
      <c r="M85" s="203" t="s">
        <v>133</v>
      </c>
      <c r="O85" s="195"/>
    </row>
    <row r="86" spans="1:15" ht="12.75">
      <c r="A86" s="202"/>
      <c r="B86" s="204"/>
      <c r="C86" s="205" t="s">
        <v>144</v>
      </c>
      <c r="D86" s="206"/>
      <c r="E86" s="207">
        <v>5.133</v>
      </c>
      <c r="F86" s="208"/>
      <c r="G86" s="209"/>
      <c r="M86" s="203" t="s">
        <v>144</v>
      </c>
      <c r="O86" s="195"/>
    </row>
    <row r="87" spans="1:15" ht="12.75">
      <c r="A87" s="202"/>
      <c r="B87" s="204"/>
      <c r="C87" s="205" t="s">
        <v>135</v>
      </c>
      <c r="D87" s="206"/>
      <c r="E87" s="207">
        <v>0</v>
      </c>
      <c r="F87" s="208"/>
      <c r="G87" s="209"/>
      <c r="M87" s="203" t="s">
        <v>135</v>
      </c>
      <c r="O87" s="195"/>
    </row>
    <row r="88" spans="1:15" ht="12.75">
      <c r="A88" s="202"/>
      <c r="B88" s="204"/>
      <c r="C88" s="205" t="s">
        <v>145</v>
      </c>
      <c r="D88" s="206"/>
      <c r="E88" s="207">
        <v>1.0648</v>
      </c>
      <c r="F88" s="208"/>
      <c r="G88" s="209"/>
      <c r="M88" s="203" t="s">
        <v>145</v>
      </c>
      <c r="O88" s="195"/>
    </row>
    <row r="89" spans="1:15" ht="12.75">
      <c r="A89" s="202"/>
      <c r="B89" s="204"/>
      <c r="C89" s="205" t="s">
        <v>137</v>
      </c>
      <c r="D89" s="206"/>
      <c r="E89" s="207">
        <v>0</v>
      </c>
      <c r="F89" s="208"/>
      <c r="G89" s="209"/>
      <c r="M89" s="203" t="s">
        <v>137</v>
      </c>
      <c r="O89" s="195"/>
    </row>
    <row r="90" spans="1:15" ht="12.75">
      <c r="A90" s="202"/>
      <c r="B90" s="204"/>
      <c r="C90" s="205" t="s">
        <v>146</v>
      </c>
      <c r="D90" s="206"/>
      <c r="E90" s="207">
        <v>12.8986</v>
      </c>
      <c r="F90" s="208"/>
      <c r="G90" s="209"/>
      <c r="M90" s="203" t="s">
        <v>146</v>
      </c>
      <c r="O90" s="195"/>
    </row>
    <row r="91" spans="1:15" ht="12.75">
      <c r="A91" s="202"/>
      <c r="B91" s="204"/>
      <c r="C91" s="205" t="s">
        <v>139</v>
      </c>
      <c r="D91" s="206"/>
      <c r="E91" s="207">
        <v>0</v>
      </c>
      <c r="F91" s="208"/>
      <c r="G91" s="209"/>
      <c r="M91" s="203" t="s">
        <v>139</v>
      </c>
      <c r="O91" s="195"/>
    </row>
    <row r="92" spans="1:15" ht="12.75">
      <c r="A92" s="202"/>
      <c r="B92" s="204"/>
      <c r="C92" s="205" t="s">
        <v>147</v>
      </c>
      <c r="D92" s="206"/>
      <c r="E92" s="207">
        <v>13.325</v>
      </c>
      <c r="F92" s="208"/>
      <c r="G92" s="209"/>
      <c r="M92" s="203" t="s">
        <v>147</v>
      </c>
      <c r="O92" s="195"/>
    </row>
    <row r="93" spans="1:15" ht="12.75">
      <c r="A93" s="202"/>
      <c r="B93" s="204"/>
      <c r="C93" s="205" t="s">
        <v>89</v>
      </c>
      <c r="D93" s="206"/>
      <c r="E93" s="207">
        <v>0</v>
      </c>
      <c r="F93" s="208"/>
      <c r="G93" s="209"/>
      <c r="M93" s="203" t="s">
        <v>89</v>
      </c>
      <c r="O93" s="195"/>
    </row>
    <row r="94" spans="1:15" ht="12.75">
      <c r="A94" s="202"/>
      <c r="B94" s="204"/>
      <c r="C94" s="205" t="s">
        <v>148</v>
      </c>
      <c r="D94" s="206"/>
      <c r="E94" s="207">
        <v>9.9456</v>
      </c>
      <c r="F94" s="208"/>
      <c r="G94" s="209"/>
      <c r="M94" s="203" t="s">
        <v>148</v>
      </c>
      <c r="O94" s="195"/>
    </row>
    <row r="95" spans="1:15" ht="12.75">
      <c r="A95" s="202"/>
      <c r="B95" s="204"/>
      <c r="C95" s="205" t="s">
        <v>86</v>
      </c>
      <c r="D95" s="206"/>
      <c r="E95" s="207">
        <v>0</v>
      </c>
      <c r="F95" s="208"/>
      <c r="G95" s="209"/>
      <c r="M95" s="203" t="s">
        <v>86</v>
      </c>
      <c r="O95" s="195"/>
    </row>
    <row r="96" spans="1:15" ht="12.75">
      <c r="A96" s="202"/>
      <c r="B96" s="204"/>
      <c r="C96" s="205" t="s">
        <v>149</v>
      </c>
      <c r="D96" s="206"/>
      <c r="E96" s="207">
        <v>1.7632</v>
      </c>
      <c r="F96" s="208"/>
      <c r="G96" s="209"/>
      <c r="M96" s="203" t="s">
        <v>149</v>
      </c>
      <c r="O96" s="195"/>
    </row>
    <row r="97" spans="1:104" ht="12.75">
      <c r="A97" s="196">
        <v>12</v>
      </c>
      <c r="B97" s="197" t="s">
        <v>150</v>
      </c>
      <c r="C97" s="198" t="s">
        <v>151</v>
      </c>
      <c r="D97" s="199" t="s">
        <v>152</v>
      </c>
      <c r="E97" s="200">
        <v>1</v>
      </c>
      <c r="F97" s="200">
        <v>0</v>
      </c>
      <c r="G97" s="201">
        <f>E97*F97</f>
        <v>0</v>
      </c>
      <c r="O97" s="195">
        <v>2</v>
      </c>
      <c r="AA97" s="167">
        <v>12</v>
      </c>
      <c r="AB97" s="167">
        <v>0</v>
      </c>
      <c r="AC97" s="167">
        <v>70</v>
      </c>
      <c r="AZ97" s="167">
        <v>2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195">
        <v>12</v>
      </c>
      <c r="CB97" s="195">
        <v>0</v>
      </c>
      <c r="CZ97" s="167">
        <v>0</v>
      </c>
    </row>
    <row r="98" spans="1:104" ht="12.75">
      <c r="A98" s="196">
        <v>13</v>
      </c>
      <c r="B98" s="197" t="s">
        <v>153</v>
      </c>
      <c r="C98" s="198" t="s">
        <v>154</v>
      </c>
      <c r="D98" s="199" t="s">
        <v>152</v>
      </c>
      <c r="E98" s="200">
        <v>1</v>
      </c>
      <c r="F98" s="200">
        <v>0</v>
      </c>
      <c r="G98" s="201">
        <f>E98*F98</f>
        <v>0</v>
      </c>
      <c r="O98" s="195">
        <v>2</v>
      </c>
      <c r="AA98" s="167">
        <v>12</v>
      </c>
      <c r="AB98" s="167">
        <v>0</v>
      </c>
      <c r="AC98" s="167">
        <v>71</v>
      </c>
      <c r="AZ98" s="167">
        <v>2</v>
      </c>
      <c r="BA98" s="167">
        <f>IF(AZ98=1,G98,0)</f>
        <v>0</v>
      </c>
      <c r="BB98" s="167">
        <f>IF(AZ98=2,G98,0)</f>
        <v>0</v>
      </c>
      <c r="BC98" s="167">
        <f>IF(AZ98=3,G98,0)</f>
        <v>0</v>
      </c>
      <c r="BD98" s="167">
        <f>IF(AZ98=4,G98,0)</f>
        <v>0</v>
      </c>
      <c r="BE98" s="167">
        <f>IF(AZ98=5,G98,0)</f>
        <v>0</v>
      </c>
      <c r="CA98" s="195">
        <v>12</v>
      </c>
      <c r="CB98" s="195">
        <v>0</v>
      </c>
      <c r="CZ98" s="167">
        <v>0</v>
      </c>
    </row>
    <row r="99" spans="1:104" ht="22.5">
      <c r="A99" s="196">
        <v>14</v>
      </c>
      <c r="B99" s="197" t="s">
        <v>155</v>
      </c>
      <c r="C99" s="198" t="s">
        <v>156</v>
      </c>
      <c r="D99" s="199" t="s">
        <v>108</v>
      </c>
      <c r="E99" s="200">
        <v>4</v>
      </c>
      <c r="F99" s="200">
        <v>0</v>
      </c>
      <c r="G99" s="201">
        <f>E99*F99</f>
        <v>0</v>
      </c>
      <c r="O99" s="195">
        <v>2</v>
      </c>
      <c r="AA99" s="167">
        <v>12</v>
      </c>
      <c r="AB99" s="167">
        <v>0</v>
      </c>
      <c r="AC99" s="167">
        <v>24</v>
      </c>
      <c r="AZ99" s="167">
        <v>2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195">
        <v>12</v>
      </c>
      <c r="CB99" s="195">
        <v>0</v>
      </c>
      <c r="CZ99" s="167">
        <v>0</v>
      </c>
    </row>
    <row r="100" spans="1:104" ht="22.5">
      <c r="A100" s="196">
        <v>15</v>
      </c>
      <c r="B100" s="197" t="s">
        <v>157</v>
      </c>
      <c r="C100" s="198" t="s">
        <v>158</v>
      </c>
      <c r="D100" s="199" t="s">
        <v>108</v>
      </c>
      <c r="E100" s="200">
        <v>4</v>
      </c>
      <c r="F100" s="200">
        <v>0</v>
      </c>
      <c r="G100" s="201">
        <f>E100*F100</f>
        <v>0</v>
      </c>
      <c r="O100" s="195">
        <v>2</v>
      </c>
      <c r="AA100" s="167">
        <v>12</v>
      </c>
      <c r="AB100" s="167">
        <v>0</v>
      </c>
      <c r="AC100" s="167">
        <v>25</v>
      </c>
      <c r="AZ100" s="167">
        <v>2</v>
      </c>
      <c r="BA100" s="167">
        <f>IF(AZ100=1,G100,0)</f>
        <v>0</v>
      </c>
      <c r="BB100" s="167">
        <f>IF(AZ100=2,G100,0)</f>
        <v>0</v>
      </c>
      <c r="BC100" s="167">
        <f>IF(AZ100=3,G100,0)</f>
        <v>0</v>
      </c>
      <c r="BD100" s="167">
        <f>IF(AZ100=4,G100,0)</f>
        <v>0</v>
      </c>
      <c r="BE100" s="167">
        <f>IF(AZ100=5,G100,0)</f>
        <v>0</v>
      </c>
      <c r="CA100" s="195">
        <v>12</v>
      </c>
      <c r="CB100" s="195">
        <v>0</v>
      </c>
      <c r="CZ100" s="167">
        <v>0</v>
      </c>
    </row>
    <row r="101" spans="1:104" ht="22.5">
      <c r="A101" s="196">
        <v>16</v>
      </c>
      <c r="B101" s="197" t="s">
        <v>159</v>
      </c>
      <c r="C101" s="198" t="s">
        <v>160</v>
      </c>
      <c r="D101" s="199" t="s">
        <v>108</v>
      </c>
      <c r="E101" s="200">
        <v>4</v>
      </c>
      <c r="F101" s="200">
        <v>0</v>
      </c>
      <c r="G101" s="201">
        <f>E101*F101</f>
        <v>0</v>
      </c>
      <c r="O101" s="195">
        <v>2</v>
      </c>
      <c r="AA101" s="167">
        <v>12</v>
      </c>
      <c r="AB101" s="167">
        <v>0</v>
      </c>
      <c r="AC101" s="167">
        <v>26</v>
      </c>
      <c r="AZ101" s="167">
        <v>2</v>
      </c>
      <c r="BA101" s="167">
        <f>IF(AZ101=1,G101,0)</f>
        <v>0</v>
      </c>
      <c r="BB101" s="167">
        <f>IF(AZ101=2,G101,0)</f>
        <v>0</v>
      </c>
      <c r="BC101" s="167">
        <f>IF(AZ101=3,G101,0)</f>
        <v>0</v>
      </c>
      <c r="BD101" s="167">
        <f>IF(AZ101=4,G101,0)</f>
        <v>0</v>
      </c>
      <c r="BE101" s="167">
        <f>IF(AZ101=5,G101,0)</f>
        <v>0</v>
      </c>
      <c r="CA101" s="195">
        <v>12</v>
      </c>
      <c r="CB101" s="195">
        <v>0</v>
      </c>
      <c r="CZ101" s="167">
        <v>0</v>
      </c>
    </row>
    <row r="102" spans="1:104" ht="22.5">
      <c r="A102" s="196">
        <v>17</v>
      </c>
      <c r="B102" s="197" t="s">
        <v>161</v>
      </c>
      <c r="C102" s="198" t="s">
        <v>162</v>
      </c>
      <c r="D102" s="199" t="s">
        <v>108</v>
      </c>
      <c r="E102" s="200">
        <v>4</v>
      </c>
      <c r="F102" s="200">
        <v>0</v>
      </c>
      <c r="G102" s="201">
        <f>E102*F102</f>
        <v>0</v>
      </c>
      <c r="O102" s="195">
        <v>2</v>
      </c>
      <c r="AA102" s="167">
        <v>12</v>
      </c>
      <c r="AB102" s="167">
        <v>0</v>
      </c>
      <c r="AC102" s="167">
        <v>27</v>
      </c>
      <c r="AZ102" s="167">
        <v>2</v>
      </c>
      <c r="BA102" s="167">
        <f>IF(AZ102=1,G102,0)</f>
        <v>0</v>
      </c>
      <c r="BB102" s="167">
        <f>IF(AZ102=2,G102,0)</f>
        <v>0</v>
      </c>
      <c r="BC102" s="167">
        <f>IF(AZ102=3,G102,0)</f>
        <v>0</v>
      </c>
      <c r="BD102" s="167">
        <f>IF(AZ102=4,G102,0)</f>
        <v>0</v>
      </c>
      <c r="BE102" s="167">
        <f>IF(AZ102=5,G102,0)</f>
        <v>0</v>
      </c>
      <c r="CA102" s="195">
        <v>12</v>
      </c>
      <c r="CB102" s="195">
        <v>0</v>
      </c>
      <c r="CZ102" s="167">
        <v>0</v>
      </c>
    </row>
    <row r="103" spans="1:104" ht="22.5">
      <c r="A103" s="196">
        <v>18</v>
      </c>
      <c r="B103" s="197" t="s">
        <v>163</v>
      </c>
      <c r="C103" s="198" t="s">
        <v>164</v>
      </c>
      <c r="D103" s="199" t="s">
        <v>108</v>
      </c>
      <c r="E103" s="200">
        <v>3</v>
      </c>
      <c r="F103" s="200">
        <v>0</v>
      </c>
      <c r="G103" s="201">
        <f>E103*F103</f>
        <v>0</v>
      </c>
      <c r="O103" s="195">
        <v>2</v>
      </c>
      <c r="AA103" s="167">
        <v>12</v>
      </c>
      <c r="AB103" s="167">
        <v>0</v>
      </c>
      <c r="AC103" s="167">
        <v>28</v>
      </c>
      <c r="AZ103" s="167">
        <v>2</v>
      </c>
      <c r="BA103" s="167">
        <f>IF(AZ103=1,G103,0)</f>
        <v>0</v>
      </c>
      <c r="BB103" s="167">
        <f>IF(AZ103=2,G103,0)</f>
        <v>0</v>
      </c>
      <c r="BC103" s="167">
        <f>IF(AZ103=3,G103,0)</f>
        <v>0</v>
      </c>
      <c r="BD103" s="167">
        <f>IF(AZ103=4,G103,0)</f>
        <v>0</v>
      </c>
      <c r="BE103" s="167">
        <f>IF(AZ103=5,G103,0)</f>
        <v>0</v>
      </c>
      <c r="CA103" s="195">
        <v>12</v>
      </c>
      <c r="CB103" s="195">
        <v>0</v>
      </c>
      <c r="CZ103" s="167">
        <v>0</v>
      </c>
    </row>
    <row r="104" spans="1:104" ht="22.5">
      <c r="A104" s="196">
        <v>19</v>
      </c>
      <c r="B104" s="197" t="s">
        <v>165</v>
      </c>
      <c r="C104" s="198" t="s">
        <v>166</v>
      </c>
      <c r="D104" s="199" t="s">
        <v>108</v>
      </c>
      <c r="E104" s="200">
        <v>3</v>
      </c>
      <c r="F104" s="200">
        <v>0</v>
      </c>
      <c r="G104" s="201">
        <f>E104*F104</f>
        <v>0</v>
      </c>
      <c r="O104" s="195">
        <v>2</v>
      </c>
      <c r="AA104" s="167">
        <v>12</v>
      </c>
      <c r="AB104" s="167">
        <v>0</v>
      </c>
      <c r="AC104" s="167">
        <v>29</v>
      </c>
      <c r="AZ104" s="167">
        <v>2</v>
      </c>
      <c r="BA104" s="167">
        <f>IF(AZ104=1,G104,0)</f>
        <v>0</v>
      </c>
      <c r="BB104" s="167">
        <f>IF(AZ104=2,G104,0)</f>
        <v>0</v>
      </c>
      <c r="BC104" s="167">
        <f>IF(AZ104=3,G104,0)</f>
        <v>0</v>
      </c>
      <c r="BD104" s="167">
        <f>IF(AZ104=4,G104,0)</f>
        <v>0</v>
      </c>
      <c r="BE104" s="167">
        <f>IF(AZ104=5,G104,0)</f>
        <v>0</v>
      </c>
      <c r="CA104" s="195">
        <v>12</v>
      </c>
      <c r="CB104" s="195">
        <v>0</v>
      </c>
      <c r="CZ104" s="167">
        <v>0</v>
      </c>
    </row>
    <row r="105" spans="1:104" ht="22.5">
      <c r="A105" s="196">
        <v>20</v>
      </c>
      <c r="B105" s="197" t="s">
        <v>167</v>
      </c>
      <c r="C105" s="198" t="s">
        <v>168</v>
      </c>
      <c r="D105" s="199" t="s">
        <v>108</v>
      </c>
      <c r="E105" s="200">
        <v>3</v>
      </c>
      <c r="F105" s="200">
        <v>0</v>
      </c>
      <c r="G105" s="201">
        <f>E105*F105</f>
        <v>0</v>
      </c>
      <c r="O105" s="195">
        <v>2</v>
      </c>
      <c r="AA105" s="167">
        <v>12</v>
      </c>
      <c r="AB105" s="167">
        <v>0</v>
      </c>
      <c r="AC105" s="167">
        <v>30</v>
      </c>
      <c r="AZ105" s="167">
        <v>2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195">
        <v>12</v>
      </c>
      <c r="CB105" s="195">
        <v>0</v>
      </c>
      <c r="CZ105" s="167">
        <v>0</v>
      </c>
    </row>
    <row r="106" spans="1:104" ht="22.5">
      <c r="A106" s="196">
        <v>21</v>
      </c>
      <c r="B106" s="197" t="s">
        <v>169</v>
      </c>
      <c r="C106" s="198" t="s">
        <v>170</v>
      </c>
      <c r="D106" s="199" t="s">
        <v>108</v>
      </c>
      <c r="E106" s="200">
        <v>3</v>
      </c>
      <c r="F106" s="200">
        <v>0</v>
      </c>
      <c r="G106" s="201">
        <f>E106*F106</f>
        <v>0</v>
      </c>
      <c r="O106" s="195">
        <v>2</v>
      </c>
      <c r="AA106" s="167">
        <v>12</v>
      </c>
      <c r="AB106" s="167">
        <v>0</v>
      </c>
      <c r="AC106" s="167">
        <v>31</v>
      </c>
      <c r="AZ106" s="167">
        <v>2</v>
      </c>
      <c r="BA106" s="167">
        <f>IF(AZ106=1,G106,0)</f>
        <v>0</v>
      </c>
      <c r="BB106" s="167">
        <f>IF(AZ106=2,G106,0)</f>
        <v>0</v>
      </c>
      <c r="BC106" s="167">
        <f>IF(AZ106=3,G106,0)</f>
        <v>0</v>
      </c>
      <c r="BD106" s="167">
        <f>IF(AZ106=4,G106,0)</f>
        <v>0</v>
      </c>
      <c r="BE106" s="167">
        <f>IF(AZ106=5,G106,0)</f>
        <v>0</v>
      </c>
      <c r="CA106" s="195">
        <v>12</v>
      </c>
      <c r="CB106" s="195">
        <v>0</v>
      </c>
      <c r="CZ106" s="167">
        <v>0</v>
      </c>
    </row>
    <row r="107" spans="1:104" ht="12.75">
      <c r="A107" s="196">
        <v>22</v>
      </c>
      <c r="B107" s="197" t="s">
        <v>171</v>
      </c>
      <c r="C107" s="198" t="s">
        <v>172</v>
      </c>
      <c r="D107" s="199" t="s">
        <v>108</v>
      </c>
      <c r="E107" s="200">
        <v>8</v>
      </c>
      <c r="F107" s="200">
        <v>0</v>
      </c>
      <c r="G107" s="201">
        <f>E107*F107</f>
        <v>0</v>
      </c>
      <c r="O107" s="195">
        <v>2</v>
      </c>
      <c r="AA107" s="167">
        <v>12</v>
      </c>
      <c r="AB107" s="167">
        <v>0</v>
      </c>
      <c r="AC107" s="167">
        <v>32</v>
      </c>
      <c r="AZ107" s="167">
        <v>2</v>
      </c>
      <c r="BA107" s="167">
        <f>IF(AZ107=1,G107,0)</f>
        <v>0</v>
      </c>
      <c r="BB107" s="167">
        <f>IF(AZ107=2,G107,0)</f>
        <v>0</v>
      </c>
      <c r="BC107" s="167">
        <f>IF(AZ107=3,G107,0)</f>
        <v>0</v>
      </c>
      <c r="BD107" s="167">
        <f>IF(AZ107=4,G107,0)</f>
        <v>0</v>
      </c>
      <c r="BE107" s="167">
        <f>IF(AZ107=5,G107,0)</f>
        <v>0</v>
      </c>
      <c r="CA107" s="195">
        <v>12</v>
      </c>
      <c r="CB107" s="195">
        <v>0</v>
      </c>
      <c r="CZ107" s="167">
        <v>0</v>
      </c>
    </row>
    <row r="108" spans="1:104" ht="22.5">
      <c r="A108" s="196">
        <v>23</v>
      </c>
      <c r="B108" s="197" t="s">
        <v>173</v>
      </c>
      <c r="C108" s="198" t="s">
        <v>174</v>
      </c>
      <c r="D108" s="199" t="s">
        <v>108</v>
      </c>
      <c r="E108" s="200">
        <v>1</v>
      </c>
      <c r="F108" s="200">
        <v>0</v>
      </c>
      <c r="G108" s="201">
        <f>E108*F108</f>
        <v>0</v>
      </c>
      <c r="O108" s="195">
        <v>2</v>
      </c>
      <c r="AA108" s="167">
        <v>12</v>
      </c>
      <c r="AB108" s="167">
        <v>0</v>
      </c>
      <c r="AC108" s="167">
        <v>33</v>
      </c>
      <c r="AZ108" s="167">
        <v>2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195">
        <v>12</v>
      </c>
      <c r="CB108" s="195">
        <v>0</v>
      </c>
      <c r="CZ108" s="167">
        <v>0</v>
      </c>
    </row>
    <row r="109" spans="1:104" ht="22.5">
      <c r="A109" s="196">
        <v>24</v>
      </c>
      <c r="B109" s="197" t="s">
        <v>175</v>
      </c>
      <c r="C109" s="198" t="s">
        <v>176</v>
      </c>
      <c r="D109" s="199" t="s">
        <v>108</v>
      </c>
      <c r="E109" s="200">
        <v>1</v>
      </c>
      <c r="F109" s="200">
        <v>0</v>
      </c>
      <c r="G109" s="201">
        <f>E109*F109</f>
        <v>0</v>
      </c>
      <c r="O109" s="195">
        <v>2</v>
      </c>
      <c r="AA109" s="167">
        <v>12</v>
      </c>
      <c r="AB109" s="167">
        <v>0</v>
      </c>
      <c r="AC109" s="167">
        <v>34</v>
      </c>
      <c r="AZ109" s="167">
        <v>2</v>
      </c>
      <c r="BA109" s="167">
        <f>IF(AZ109=1,G109,0)</f>
        <v>0</v>
      </c>
      <c r="BB109" s="167">
        <f>IF(AZ109=2,G109,0)</f>
        <v>0</v>
      </c>
      <c r="BC109" s="167">
        <f>IF(AZ109=3,G109,0)</f>
        <v>0</v>
      </c>
      <c r="BD109" s="167">
        <f>IF(AZ109=4,G109,0)</f>
        <v>0</v>
      </c>
      <c r="BE109" s="167">
        <f>IF(AZ109=5,G109,0)</f>
        <v>0</v>
      </c>
      <c r="CA109" s="195">
        <v>12</v>
      </c>
      <c r="CB109" s="195">
        <v>0</v>
      </c>
      <c r="CZ109" s="167">
        <v>0</v>
      </c>
    </row>
    <row r="110" spans="1:104" ht="22.5">
      <c r="A110" s="196">
        <v>25</v>
      </c>
      <c r="B110" s="197" t="s">
        <v>177</v>
      </c>
      <c r="C110" s="198" t="s">
        <v>178</v>
      </c>
      <c r="D110" s="199" t="s">
        <v>108</v>
      </c>
      <c r="E110" s="200">
        <v>1</v>
      </c>
      <c r="F110" s="200">
        <v>0</v>
      </c>
      <c r="G110" s="201">
        <f>E110*F110</f>
        <v>0</v>
      </c>
      <c r="O110" s="195">
        <v>2</v>
      </c>
      <c r="AA110" s="167">
        <v>12</v>
      </c>
      <c r="AB110" s="167">
        <v>0</v>
      </c>
      <c r="AC110" s="167">
        <v>36</v>
      </c>
      <c r="AZ110" s="167">
        <v>2</v>
      </c>
      <c r="BA110" s="167">
        <f>IF(AZ110=1,G110,0)</f>
        <v>0</v>
      </c>
      <c r="BB110" s="167">
        <f>IF(AZ110=2,G110,0)</f>
        <v>0</v>
      </c>
      <c r="BC110" s="167">
        <f>IF(AZ110=3,G110,0)</f>
        <v>0</v>
      </c>
      <c r="BD110" s="167">
        <f>IF(AZ110=4,G110,0)</f>
        <v>0</v>
      </c>
      <c r="BE110" s="167">
        <f>IF(AZ110=5,G110,0)</f>
        <v>0</v>
      </c>
      <c r="CA110" s="195">
        <v>12</v>
      </c>
      <c r="CB110" s="195">
        <v>0</v>
      </c>
      <c r="CZ110" s="167">
        <v>0</v>
      </c>
    </row>
    <row r="111" spans="1:104" ht="22.5">
      <c r="A111" s="196">
        <v>26</v>
      </c>
      <c r="B111" s="197" t="s">
        <v>179</v>
      </c>
      <c r="C111" s="198" t="s">
        <v>180</v>
      </c>
      <c r="D111" s="199" t="s">
        <v>108</v>
      </c>
      <c r="E111" s="200">
        <v>1</v>
      </c>
      <c r="F111" s="200">
        <v>0</v>
      </c>
      <c r="G111" s="201">
        <f>E111*F111</f>
        <v>0</v>
      </c>
      <c r="O111" s="195">
        <v>2</v>
      </c>
      <c r="AA111" s="167">
        <v>12</v>
      </c>
      <c r="AB111" s="167">
        <v>0</v>
      </c>
      <c r="AC111" s="167">
        <v>35</v>
      </c>
      <c r="AZ111" s="167">
        <v>2</v>
      </c>
      <c r="BA111" s="167">
        <f>IF(AZ111=1,G111,0)</f>
        <v>0</v>
      </c>
      <c r="BB111" s="167">
        <f>IF(AZ111=2,G111,0)</f>
        <v>0</v>
      </c>
      <c r="BC111" s="167">
        <f>IF(AZ111=3,G111,0)</f>
        <v>0</v>
      </c>
      <c r="BD111" s="167">
        <f>IF(AZ111=4,G111,0)</f>
        <v>0</v>
      </c>
      <c r="BE111" s="167">
        <f>IF(AZ111=5,G111,0)</f>
        <v>0</v>
      </c>
      <c r="CA111" s="195">
        <v>12</v>
      </c>
      <c r="CB111" s="195">
        <v>0</v>
      </c>
      <c r="CZ111" s="167">
        <v>0</v>
      </c>
    </row>
    <row r="112" spans="1:104" ht="22.5">
      <c r="A112" s="196">
        <v>27</v>
      </c>
      <c r="B112" s="197" t="s">
        <v>181</v>
      </c>
      <c r="C112" s="198" t="s">
        <v>182</v>
      </c>
      <c r="D112" s="199" t="s">
        <v>108</v>
      </c>
      <c r="E112" s="200">
        <v>1</v>
      </c>
      <c r="F112" s="200">
        <v>0</v>
      </c>
      <c r="G112" s="201">
        <f>E112*F112</f>
        <v>0</v>
      </c>
      <c r="O112" s="195">
        <v>2</v>
      </c>
      <c r="AA112" s="167">
        <v>12</v>
      </c>
      <c r="AB112" s="167">
        <v>0</v>
      </c>
      <c r="AC112" s="167">
        <v>37</v>
      </c>
      <c r="AZ112" s="167">
        <v>2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195">
        <v>12</v>
      </c>
      <c r="CB112" s="195">
        <v>0</v>
      </c>
      <c r="CZ112" s="167">
        <v>0</v>
      </c>
    </row>
    <row r="113" spans="1:104" ht="22.5">
      <c r="A113" s="196">
        <v>28</v>
      </c>
      <c r="B113" s="197" t="s">
        <v>183</v>
      </c>
      <c r="C113" s="198" t="s">
        <v>184</v>
      </c>
      <c r="D113" s="199" t="s">
        <v>108</v>
      </c>
      <c r="E113" s="200">
        <v>1</v>
      </c>
      <c r="F113" s="200">
        <v>0</v>
      </c>
      <c r="G113" s="201">
        <f>E113*F113</f>
        <v>0</v>
      </c>
      <c r="O113" s="195">
        <v>2</v>
      </c>
      <c r="AA113" s="167">
        <v>12</v>
      </c>
      <c r="AB113" s="167">
        <v>0</v>
      </c>
      <c r="AC113" s="167">
        <v>38</v>
      </c>
      <c r="AZ113" s="167">
        <v>2</v>
      </c>
      <c r="BA113" s="167">
        <f>IF(AZ113=1,G113,0)</f>
        <v>0</v>
      </c>
      <c r="BB113" s="167">
        <f>IF(AZ113=2,G113,0)</f>
        <v>0</v>
      </c>
      <c r="BC113" s="167">
        <f>IF(AZ113=3,G113,0)</f>
        <v>0</v>
      </c>
      <c r="BD113" s="167">
        <f>IF(AZ113=4,G113,0)</f>
        <v>0</v>
      </c>
      <c r="BE113" s="167">
        <f>IF(AZ113=5,G113,0)</f>
        <v>0</v>
      </c>
      <c r="CA113" s="195">
        <v>12</v>
      </c>
      <c r="CB113" s="195">
        <v>0</v>
      </c>
      <c r="CZ113" s="167">
        <v>0</v>
      </c>
    </row>
    <row r="114" spans="1:104" ht="22.5">
      <c r="A114" s="196">
        <v>29</v>
      </c>
      <c r="B114" s="197" t="s">
        <v>185</v>
      </c>
      <c r="C114" s="198" t="s">
        <v>186</v>
      </c>
      <c r="D114" s="199" t="s">
        <v>108</v>
      </c>
      <c r="E114" s="200">
        <v>1</v>
      </c>
      <c r="F114" s="200">
        <v>0</v>
      </c>
      <c r="G114" s="201">
        <f>E114*F114</f>
        <v>0</v>
      </c>
      <c r="O114" s="195">
        <v>2</v>
      </c>
      <c r="AA114" s="167">
        <v>12</v>
      </c>
      <c r="AB114" s="167">
        <v>0</v>
      </c>
      <c r="AC114" s="167">
        <v>39</v>
      </c>
      <c r="AZ114" s="167">
        <v>2</v>
      </c>
      <c r="BA114" s="167">
        <f>IF(AZ114=1,G114,0)</f>
        <v>0</v>
      </c>
      <c r="BB114" s="167">
        <f>IF(AZ114=2,G114,0)</f>
        <v>0</v>
      </c>
      <c r="BC114" s="167">
        <f>IF(AZ114=3,G114,0)</f>
        <v>0</v>
      </c>
      <c r="BD114" s="167">
        <f>IF(AZ114=4,G114,0)</f>
        <v>0</v>
      </c>
      <c r="BE114" s="167">
        <f>IF(AZ114=5,G114,0)</f>
        <v>0</v>
      </c>
      <c r="CA114" s="195">
        <v>12</v>
      </c>
      <c r="CB114" s="195">
        <v>0</v>
      </c>
      <c r="CZ114" s="167">
        <v>0</v>
      </c>
    </row>
    <row r="115" spans="1:104" ht="22.5">
      <c r="A115" s="196">
        <v>30</v>
      </c>
      <c r="B115" s="197" t="s">
        <v>187</v>
      </c>
      <c r="C115" s="198" t="s">
        <v>188</v>
      </c>
      <c r="D115" s="199" t="s">
        <v>108</v>
      </c>
      <c r="E115" s="200">
        <v>1</v>
      </c>
      <c r="F115" s="200">
        <v>0</v>
      </c>
      <c r="G115" s="201">
        <f>E115*F115</f>
        <v>0</v>
      </c>
      <c r="O115" s="195">
        <v>2</v>
      </c>
      <c r="AA115" s="167">
        <v>12</v>
      </c>
      <c r="AB115" s="167">
        <v>0</v>
      </c>
      <c r="AC115" s="167">
        <v>40</v>
      </c>
      <c r="AZ115" s="167">
        <v>2</v>
      </c>
      <c r="BA115" s="167">
        <f>IF(AZ115=1,G115,0)</f>
        <v>0</v>
      </c>
      <c r="BB115" s="167">
        <f>IF(AZ115=2,G115,0)</f>
        <v>0</v>
      </c>
      <c r="BC115" s="167">
        <f>IF(AZ115=3,G115,0)</f>
        <v>0</v>
      </c>
      <c r="BD115" s="167">
        <f>IF(AZ115=4,G115,0)</f>
        <v>0</v>
      </c>
      <c r="BE115" s="167">
        <f>IF(AZ115=5,G115,0)</f>
        <v>0</v>
      </c>
      <c r="CA115" s="195">
        <v>12</v>
      </c>
      <c r="CB115" s="195">
        <v>0</v>
      </c>
      <c r="CZ115" s="167">
        <v>0</v>
      </c>
    </row>
    <row r="116" spans="1:104" ht="22.5">
      <c r="A116" s="196">
        <v>31</v>
      </c>
      <c r="B116" s="197" t="s">
        <v>189</v>
      </c>
      <c r="C116" s="198" t="s">
        <v>190</v>
      </c>
      <c r="D116" s="199" t="s">
        <v>108</v>
      </c>
      <c r="E116" s="200">
        <v>4</v>
      </c>
      <c r="F116" s="200">
        <v>0</v>
      </c>
      <c r="G116" s="201">
        <f>E116*F116</f>
        <v>0</v>
      </c>
      <c r="O116" s="195">
        <v>2</v>
      </c>
      <c r="AA116" s="167">
        <v>12</v>
      </c>
      <c r="AB116" s="167">
        <v>0</v>
      </c>
      <c r="AC116" s="167">
        <v>41</v>
      </c>
      <c r="AZ116" s="167">
        <v>2</v>
      </c>
      <c r="BA116" s="167">
        <f>IF(AZ116=1,G116,0)</f>
        <v>0</v>
      </c>
      <c r="BB116" s="167">
        <f>IF(AZ116=2,G116,0)</f>
        <v>0</v>
      </c>
      <c r="BC116" s="167">
        <f>IF(AZ116=3,G116,0)</f>
        <v>0</v>
      </c>
      <c r="BD116" s="167">
        <f>IF(AZ116=4,G116,0)</f>
        <v>0</v>
      </c>
      <c r="BE116" s="167">
        <f>IF(AZ116=5,G116,0)</f>
        <v>0</v>
      </c>
      <c r="CA116" s="195">
        <v>12</v>
      </c>
      <c r="CB116" s="195">
        <v>0</v>
      </c>
      <c r="CZ116" s="167">
        <v>0</v>
      </c>
    </row>
    <row r="117" spans="1:104" ht="22.5">
      <c r="A117" s="196">
        <v>32</v>
      </c>
      <c r="B117" s="197" t="s">
        <v>191</v>
      </c>
      <c r="C117" s="198" t="s">
        <v>192</v>
      </c>
      <c r="D117" s="199" t="s">
        <v>108</v>
      </c>
      <c r="E117" s="200">
        <v>4</v>
      </c>
      <c r="F117" s="200">
        <v>0</v>
      </c>
      <c r="G117" s="201">
        <f>E117*F117</f>
        <v>0</v>
      </c>
      <c r="O117" s="195">
        <v>2</v>
      </c>
      <c r="AA117" s="167">
        <v>12</v>
      </c>
      <c r="AB117" s="167">
        <v>0</v>
      </c>
      <c r="AC117" s="167">
        <v>42</v>
      </c>
      <c r="AZ117" s="167">
        <v>2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195">
        <v>12</v>
      </c>
      <c r="CB117" s="195">
        <v>0</v>
      </c>
      <c r="CZ117" s="167">
        <v>0</v>
      </c>
    </row>
    <row r="118" spans="1:104" ht="22.5">
      <c r="A118" s="196">
        <v>33</v>
      </c>
      <c r="B118" s="197" t="s">
        <v>193</v>
      </c>
      <c r="C118" s="198" t="s">
        <v>194</v>
      </c>
      <c r="D118" s="199" t="s">
        <v>108</v>
      </c>
      <c r="E118" s="200">
        <v>4</v>
      </c>
      <c r="F118" s="200">
        <v>0</v>
      </c>
      <c r="G118" s="201">
        <f>E118*F118</f>
        <v>0</v>
      </c>
      <c r="O118" s="195">
        <v>2</v>
      </c>
      <c r="AA118" s="167">
        <v>12</v>
      </c>
      <c r="AB118" s="167">
        <v>0</v>
      </c>
      <c r="AC118" s="167">
        <v>43</v>
      </c>
      <c r="AZ118" s="167">
        <v>2</v>
      </c>
      <c r="BA118" s="167">
        <f>IF(AZ118=1,G118,0)</f>
        <v>0</v>
      </c>
      <c r="BB118" s="167">
        <f>IF(AZ118=2,G118,0)</f>
        <v>0</v>
      </c>
      <c r="BC118" s="167">
        <f>IF(AZ118=3,G118,0)</f>
        <v>0</v>
      </c>
      <c r="BD118" s="167">
        <f>IF(AZ118=4,G118,0)</f>
        <v>0</v>
      </c>
      <c r="BE118" s="167">
        <f>IF(AZ118=5,G118,0)</f>
        <v>0</v>
      </c>
      <c r="CA118" s="195">
        <v>12</v>
      </c>
      <c r="CB118" s="195">
        <v>0</v>
      </c>
      <c r="CZ118" s="167">
        <v>0</v>
      </c>
    </row>
    <row r="119" spans="1:104" ht="22.5">
      <c r="A119" s="196">
        <v>34</v>
      </c>
      <c r="B119" s="197" t="s">
        <v>195</v>
      </c>
      <c r="C119" s="198" t="s">
        <v>196</v>
      </c>
      <c r="D119" s="199" t="s">
        <v>108</v>
      </c>
      <c r="E119" s="200">
        <v>4</v>
      </c>
      <c r="F119" s="200">
        <v>0</v>
      </c>
      <c r="G119" s="201">
        <f>E119*F119</f>
        <v>0</v>
      </c>
      <c r="O119" s="195">
        <v>2</v>
      </c>
      <c r="AA119" s="167">
        <v>12</v>
      </c>
      <c r="AB119" s="167">
        <v>0</v>
      </c>
      <c r="AC119" s="167">
        <v>44</v>
      </c>
      <c r="AZ119" s="167">
        <v>2</v>
      </c>
      <c r="BA119" s="167">
        <f>IF(AZ119=1,G119,0)</f>
        <v>0</v>
      </c>
      <c r="BB119" s="167">
        <f>IF(AZ119=2,G119,0)</f>
        <v>0</v>
      </c>
      <c r="BC119" s="167">
        <f>IF(AZ119=3,G119,0)</f>
        <v>0</v>
      </c>
      <c r="BD119" s="167">
        <f>IF(AZ119=4,G119,0)</f>
        <v>0</v>
      </c>
      <c r="BE119" s="167">
        <f>IF(AZ119=5,G119,0)</f>
        <v>0</v>
      </c>
      <c r="CA119" s="195">
        <v>12</v>
      </c>
      <c r="CB119" s="195">
        <v>0</v>
      </c>
      <c r="CZ119" s="167">
        <v>0</v>
      </c>
    </row>
    <row r="120" spans="1:104" ht="12.75">
      <c r="A120" s="196">
        <v>35</v>
      </c>
      <c r="B120" s="197" t="s">
        <v>197</v>
      </c>
      <c r="C120" s="198" t="s">
        <v>198</v>
      </c>
      <c r="D120" s="199" t="s">
        <v>108</v>
      </c>
      <c r="E120" s="200">
        <v>2</v>
      </c>
      <c r="F120" s="200">
        <v>0</v>
      </c>
      <c r="G120" s="201">
        <f>E120*F120</f>
        <v>0</v>
      </c>
      <c r="O120" s="195">
        <v>2</v>
      </c>
      <c r="AA120" s="167">
        <v>12</v>
      </c>
      <c r="AB120" s="167">
        <v>0</v>
      </c>
      <c r="AC120" s="167">
        <v>45</v>
      </c>
      <c r="AZ120" s="167">
        <v>2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195">
        <v>12</v>
      </c>
      <c r="CB120" s="195">
        <v>0</v>
      </c>
      <c r="CZ120" s="167">
        <v>0</v>
      </c>
    </row>
    <row r="121" spans="1:104" ht="12.75">
      <c r="A121" s="196">
        <v>36</v>
      </c>
      <c r="B121" s="197" t="s">
        <v>199</v>
      </c>
      <c r="C121" s="198" t="s">
        <v>200</v>
      </c>
      <c r="D121" s="199" t="s">
        <v>108</v>
      </c>
      <c r="E121" s="200">
        <v>4</v>
      </c>
      <c r="F121" s="200">
        <v>0</v>
      </c>
      <c r="G121" s="201">
        <f>E121*F121</f>
        <v>0</v>
      </c>
      <c r="O121" s="195">
        <v>2</v>
      </c>
      <c r="AA121" s="167">
        <v>12</v>
      </c>
      <c r="AB121" s="167">
        <v>0</v>
      </c>
      <c r="AC121" s="167">
        <v>47</v>
      </c>
      <c r="AZ121" s="167">
        <v>2</v>
      </c>
      <c r="BA121" s="167">
        <f>IF(AZ121=1,G121,0)</f>
        <v>0</v>
      </c>
      <c r="BB121" s="167">
        <f>IF(AZ121=2,G121,0)</f>
        <v>0</v>
      </c>
      <c r="BC121" s="167">
        <f>IF(AZ121=3,G121,0)</f>
        <v>0</v>
      </c>
      <c r="BD121" s="167">
        <f>IF(AZ121=4,G121,0)</f>
        <v>0</v>
      </c>
      <c r="BE121" s="167">
        <f>IF(AZ121=5,G121,0)</f>
        <v>0</v>
      </c>
      <c r="CA121" s="195">
        <v>12</v>
      </c>
      <c r="CB121" s="195">
        <v>0</v>
      </c>
      <c r="CZ121" s="167">
        <v>0</v>
      </c>
    </row>
    <row r="122" spans="1:104" ht="22.5">
      <c r="A122" s="196">
        <v>37</v>
      </c>
      <c r="B122" s="197" t="s">
        <v>201</v>
      </c>
      <c r="C122" s="198" t="s">
        <v>202</v>
      </c>
      <c r="D122" s="199" t="s">
        <v>108</v>
      </c>
      <c r="E122" s="200">
        <v>2</v>
      </c>
      <c r="F122" s="200">
        <v>0</v>
      </c>
      <c r="G122" s="201">
        <f>E122*F122</f>
        <v>0</v>
      </c>
      <c r="O122" s="195">
        <v>2</v>
      </c>
      <c r="AA122" s="167">
        <v>12</v>
      </c>
      <c r="AB122" s="167">
        <v>0</v>
      </c>
      <c r="AC122" s="167">
        <v>48</v>
      </c>
      <c r="AZ122" s="167">
        <v>2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195">
        <v>12</v>
      </c>
      <c r="CB122" s="195">
        <v>0</v>
      </c>
      <c r="CZ122" s="167">
        <v>0</v>
      </c>
    </row>
    <row r="123" spans="1:104" ht="22.5">
      <c r="A123" s="196">
        <v>38</v>
      </c>
      <c r="B123" s="197" t="s">
        <v>203</v>
      </c>
      <c r="C123" s="198" t="s">
        <v>204</v>
      </c>
      <c r="D123" s="199" t="s">
        <v>108</v>
      </c>
      <c r="E123" s="200">
        <v>2</v>
      </c>
      <c r="F123" s="200">
        <v>0</v>
      </c>
      <c r="G123" s="201">
        <f>E123*F123</f>
        <v>0</v>
      </c>
      <c r="O123" s="195">
        <v>2</v>
      </c>
      <c r="AA123" s="167">
        <v>12</v>
      </c>
      <c r="AB123" s="167">
        <v>0</v>
      </c>
      <c r="AC123" s="167">
        <v>49</v>
      </c>
      <c r="AZ123" s="167">
        <v>2</v>
      </c>
      <c r="BA123" s="167">
        <f>IF(AZ123=1,G123,0)</f>
        <v>0</v>
      </c>
      <c r="BB123" s="167">
        <f>IF(AZ123=2,G123,0)</f>
        <v>0</v>
      </c>
      <c r="BC123" s="167">
        <f>IF(AZ123=3,G123,0)</f>
        <v>0</v>
      </c>
      <c r="BD123" s="167">
        <f>IF(AZ123=4,G123,0)</f>
        <v>0</v>
      </c>
      <c r="BE123" s="167">
        <f>IF(AZ123=5,G123,0)</f>
        <v>0</v>
      </c>
      <c r="CA123" s="195">
        <v>12</v>
      </c>
      <c r="CB123" s="195">
        <v>0</v>
      </c>
      <c r="CZ123" s="167">
        <v>0</v>
      </c>
    </row>
    <row r="124" spans="1:104" ht="22.5">
      <c r="A124" s="196">
        <v>39</v>
      </c>
      <c r="B124" s="197" t="s">
        <v>205</v>
      </c>
      <c r="C124" s="198" t="s">
        <v>206</v>
      </c>
      <c r="D124" s="199" t="s">
        <v>108</v>
      </c>
      <c r="E124" s="200">
        <v>1</v>
      </c>
      <c r="F124" s="200">
        <v>0</v>
      </c>
      <c r="G124" s="201">
        <f>E124*F124</f>
        <v>0</v>
      </c>
      <c r="O124" s="195">
        <v>2</v>
      </c>
      <c r="AA124" s="167">
        <v>12</v>
      </c>
      <c r="AB124" s="167">
        <v>0</v>
      </c>
      <c r="AC124" s="167">
        <v>50</v>
      </c>
      <c r="AZ124" s="167">
        <v>2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195">
        <v>12</v>
      </c>
      <c r="CB124" s="195">
        <v>0</v>
      </c>
      <c r="CZ124" s="167">
        <v>0</v>
      </c>
    </row>
    <row r="125" spans="1:104" ht="12.75">
      <c r="A125" s="196">
        <v>40</v>
      </c>
      <c r="B125" s="197" t="s">
        <v>207</v>
      </c>
      <c r="C125" s="198" t="s">
        <v>208</v>
      </c>
      <c r="D125" s="199" t="s">
        <v>108</v>
      </c>
      <c r="E125" s="200">
        <v>3</v>
      </c>
      <c r="F125" s="200">
        <v>0</v>
      </c>
      <c r="G125" s="201">
        <f>E125*F125</f>
        <v>0</v>
      </c>
      <c r="O125" s="195">
        <v>2</v>
      </c>
      <c r="AA125" s="167">
        <v>12</v>
      </c>
      <c r="AB125" s="167">
        <v>0</v>
      </c>
      <c r="AC125" s="167">
        <v>51</v>
      </c>
      <c r="AZ125" s="167">
        <v>2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195">
        <v>12</v>
      </c>
      <c r="CB125" s="195">
        <v>0</v>
      </c>
      <c r="CZ125" s="167">
        <v>0</v>
      </c>
    </row>
    <row r="126" spans="1:104" ht="12.75">
      <c r="A126" s="196">
        <v>41</v>
      </c>
      <c r="B126" s="197" t="s">
        <v>209</v>
      </c>
      <c r="C126" s="198" t="s">
        <v>210</v>
      </c>
      <c r="D126" s="199" t="s">
        <v>108</v>
      </c>
      <c r="E126" s="200">
        <v>9</v>
      </c>
      <c r="F126" s="200">
        <v>0</v>
      </c>
      <c r="G126" s="201">
        <f>E126*F126</f>
        <v>0</v>
      </c>
      <c r="O126" s="195">
        <v>2</v>
      </c>
      <c r="AA126" s="167">
        <v>12</v>
      </c>
      <c r="AB126" s="167">
        <v>0</v>
      </c>
      <c r="AC126" s="167">
        <v>52</v>
      </c>
      <c r="AZ126" s="167">
        <v>2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195">
        <v>12</v>
      </c>
      <c r="CB126" s="195">
        <v>0</v>
      </c>
      <c r="CZ126" s="167">
        <v>0</v>
      </c>
    </row>
    <row r="127" spans="1:104" ht="12.75">
      <c r="A127" s="196">
        <v>42</v>
      </c>
      <c r="B127" s="197" t="s">
        <v>211</v>
      </c>
      <c r="C127" s="198" t="s">
        <v>212</v>
      </c>
      <c r="D127" s="199" t="s">
        <v>108</v>
      </c>
      <c r="E127" s="200">
        <v>2</v>
      </c>
      <c r="F127" s="200">
        <v>0</v>
      </c>
      <c r="G127" s="201">
        <f>E127*F127</f>
        <v>0</v>
      </c>
      <c r="O127" s="195">
        <v>2</v>
      </c>
      <c r="AA127" s="167">
        <v>12</v>
      </c>
      <c r="AB127" s="167">
        <v>0</v>
      </c>
      <c r="AC127" s="167">
        <v>53</v>
      </c>
      <c r="AZ127" s="167">
        <v>2</v>
      </c>
      <c r="BA127" s="167">
        <f>IF(AZ127=1,G127,0)</f>
        <v>0</v>
      </c>
      <c r="BB127" s="167">
        <f>IF(AZ127=2,G127,0)</f>
        <v>0</v>
      </c>
      <c r="BC127" s="167">
        <f>IF(AZ127=3,G127,0)</f>
        <v>0</v>
      </c>
      <c r="BD127" s="167">
        <f>IF(AZ127=4,G127,0)</f>
        <v>0</v>
      </c>
      <c r="BE127" s="167">
        <f>IF(AZ127=5,G127,0)</f>
        <v>0</v>
      </c>
      <c r="CA127" s="195">
        <v>12</v>
      </c>
      <c r="CB127" s="195">
        <v>0</v>
      </c>
      <c r="CZ127" s="167">
        <v>0</v>
      </c>
    </row>
    <row r="128" spans="1:104" ht="12.75">
      <c r="A128" s="196">
        <v>43</v>
      </c>
      <c r="B128" s="197" t="s">
        <v>213</v>
      </c>
      <c r="C128" s="198" t="s">
        <v>214</v>
      </c>
      <c r="D128" s="199" t="s">
        <v>108</v>
      </c>
      <c r="E128" s="200">
        <v>2</v>
      </c>
      <c r="F128" s="200">
        <v>0</v>
      </c>
      <c r="G128" s="201">
        <f>E128*F128</f>
        <v>0</v>
      </c>
      <c r="O128" s="195">
        <v>2</v>
      </c>
      <c r="AA128" s="167">
        <v>12</v>
      </c>
      <c r="AB128" s="167">
        <v>0</v>
      </c>
      <c r="AC128" s="167">
        <v>55</v>
      </c>
      <c r="AZ128" s="167">
        <v>2</v>
      </c>
      <c r="BA128" s="167">
        <f>IF(AZ128=1,G128,0)</f>
        <v>0</v>
      </c>
      <c r="BB128" s="167">
        <f>IF(AZ128=2,G128,0)</f>
        <v>0</v>
      </c>
      <c r="BC128" s="167">
        <f>IF(AZ128=3,G128,0)</f>
        <v>0</v>
      </c>
      <c r="BD128" s="167">
        <f>IF(AZ128=4,G128,0)</f>
        <v>0</v>
      </c>
      <c r="BE128" s="167">
        <f>IF(AZ128=5,G128,0)</f>
        <v>0</v>
      </c>
      <c r="CA128" s="195">
        <v>12</v>
      </c>
      <c r="CB128" s="195">
        <v>0</v>
      </c>
      <c r="CZ128" s="167">
        <v>0</v>
      </c>
    </row>
    <row r="129" spans="1:104" ht="12.75">
      <c r="A129" s="196">
        <v>44</v>
      </c>
      <c r="B129" s="197" t="s">
        <v>215</v>
      </c>
      <c r="C129" s="198" t="s">
        <v>216</v>
      </c>
      <c r="D129" s="199" t="s">
        <v>108</v>
      </c>
      <c r="E129" s="200">
        <v>1</v>
      </c>
      <c r="F129" s="200">
        <v>0</v>
      </c>
      <c r="G129" s="201">
        <f>E129*F129</f>
        <v>0</v>
      </c>
      <c r="O129" s="195">
        <v>2</v>
      </c>
      <c r="AA129" s="167">
        <v>12</v>
      </c>
      <c r="AB129" s="167">
        <v>0</v>
      </c>
      <c r="AC129" s="167">
        <v>56</v>
      </c>
      <c r="AZ129" s="167">
        <v>2</v>
      </c>
      <c r="BA129" s="167">
        <f>IF(AZ129=1,G129,0)</f>
        <v>0</v>
      </c>
      <c r="BB129" s="167">
        <f>IF(AZ129=2,G129,0)</f>
        <v>0</v>
      </c>
      <c r="BC129" s="167">
        <f>IF(AZ129=3,G129,0)</f>
        <v>0</v>
      </c>
      <c r="BD129" s="167">
        <f>IF(AZ129=4,G129,0)</f>
        <v>0</v>
      </c>
      <c r="BE129" s="167">
        <f>IF(AZ129=5,G129,0)</f>
        <v>0</v>
      </c>
      <c r="CA129" s="195">
        <v>12</v>
      </c>
      <c r="CB129" s="195">
        <v>0</v>
      </c>
      <c r="CZ129" s="167">
        <v>0</v>
      </c>
    </row>
    <row r="130" spans="1:104" ht="12.75">
      <c r="A130" s="196">
        <v>45</v>
      </c>
      <c r="B130" s="197" t="s">
        <v>217</v>
      </c>
      <c r="C130" s="198" t="s">
        <v>218</v>
      </c>
      <c r="D130" s="199" t="s">
        <v>108</v>
      </c>
      <c r="E130" s="200">
        <v>2</v>
      </c>
      <c r="F130" s="200">
        <v>0</v>
      </c>
      <c r="G130" s="201">
        <f>E130*F130</f>
        <v>0</v>
      </c>
      <c r="O130" s="195">
        <v>2</v>
      </c>
      <c r="AA130" s="167">
        <v>12</v>
      </c>
      <c r="AB130" s="167">
        <v>0</v>
      </c>
      <c r="AC130" s="167">
        <v>57</v>
      </c>
      <c r="AZ130" s="167">
        <v>2</v>
      </c>
      <c r="BA130" s="167">
        <f>IF(AZ130=1,G130,0)</f>
        <v>0</v>
      </c>
      <c r="BB130" s="167">
        <f>IF(AZ130=2,G130,0)</f>
        <v>0</v>
      </c>
      <c r="BC130" s="167">
        <f>IF(AZ130=3,G130,0)</f>
        <v>0</v>
      </c>
      <c r="BD130" s="167">
        <f>IF(AZ130=4,G130,0)</f>
        <v>0</v>
      </c>
      <c r="BE130" s="167">
        <f>IF(AZ130=5,G130,0)</f>
        <v>0</v>
      </c>
      <c r="CA130" s="195">
        <v>12</v>
      </c>
      <c r="CB130" s="195">
        <v>0</v>
      </c>
      <c r="CZ130" s="167">
        <v>0</v>
      </c>
    </row>
    <row r="131" spans="1:104" ht="12.75">
      <c r="A131" s="196">
        <v>46</v>
      </c>
      <c r="B131" s="197" t="s">
        <v>219</v>
      </c>
      <c r="C131" s="198" t="s">
        <v>220</v>
      </c>
      <c r="D131" s="199" t="s">
        <v>108</v>
      </c>
      <c r="E131" s="200">
        <v>1</v>
      </c>
      <c r="F131" s="200">
        <v>0</v>
      </c>
      <c r="G131" s="201">
        <f>E131*F131</f>
        <v>0</v>
      </c>
      <c r="O131" s="195">
        <v>2</v>
      </c>
      <c r="AA131" s="167">
        <v>12</v>
      </c>
      <c r="AB131" s="167">
        <v>0</v>
      </c>
      <c r="AC131" s="167">
        <v>58</v>
      </c>
      <c r="AZ131" s="167">
        <v>2</v>
      </c>
      <c r="BA131" s="167">
        <f>IF(AZ131=1,G131,0)</f>
        <v>0</v>
      </c>
      <c r="BB131" s="167">
        <f>IF(AZ131=2,G131,0)</f>
        <v>0</v>
      </c>
      <c r="BC131" s="167">
        <f>IF(AZ131=3,G131,0)</f>
        <v>0</v>
      </c>
      <c r="BD131" s="167">
        <f>IF(AZ131=4,G131,0)</f>
        <v>0</v>
      </c>
      <c r="BE131" s="167">
        <f>IF(AZ131=5,G131,0)</f>
        <v>0</v>
      </c>
      <c r="CA131" s="195">
        <v>12</v>
      </c>
      <c r="CB131" s="195">
        <v>0</v>
      </c>
      <c r="CZ131" s="167">
        <v>0</v>
      </c>
    </row>
    <row r="132" spans="1:104" ht="12.75">
      <c r="A132" s="196">
        <v>47</v>
      </c>
      <c r="B132" s="197" t="s">
        <v>221</v>
      </c>
      <c r="C132" s="198" t="s">
        <v>222</v>
      </c>
      <c r="D132" s="199" t="s">
        <v>108</v>
      </c>
      <c r="E132" s="200">
        <v>2</v>
      </c>
      <c r="F132" s="200">
        <v>0</v>
      </c>
      <c r="G132" s="201">
        <f>E132*F132</f>
        <v>0</v>
      </c>
      <c r="O132" s="195">
        <v>2</v>
      </c>
      <c r="AA132" s="167">
        <v>12</v>
      </c>
      <c r="AB132" s="167">
        <v>0</v>
      </c>
      <c r="AC132" s="167">
        <v>59</v>
      </c>
      <c r="AZ132" s="167">
        <v>2</v>
      </c>
      <c r="BA132" s="167">
        <f>IF(AZ132=1,G132,0)</f>
        <v>0</v>
      </c>
      <c r="BB132" s="167">
        <f>IF(AZ132=2,G132,0)</f>
        <v>0</v>
      </c>
      <c r="BC132" s="167">
        <f>IF(AZ132=3,G132,0)</f>
        <v>0</v>
      </c>
      <c r="BD132" s="167">
        <f>IF(AZ132=4,G132,0)</f>
        <v>0</v>
      </c>
      <c r="BE132" s="167">
        <f>IF(AZ132=5,G132,0)</f>
        <v>0</v>
      </c>
      <c r="CA132" s="195">
        <v>12</v>
      </c>
      <c r="CB132" s="195">
        <v>0</v>
      </c>
      <c r="CZ132" s="167">
        <v>0</v>
      </c>
    </row>
    <row r="133" spans="1:104" ht="12.75">
      <c r="A133" s="196">
        <v>48</v>
      </c>
      <c r="B133" s="197" t="s">
        <v>223</v>
      </c>
      <c r="C133" s="198" t="s">
        <v>224</v>
      </c>
      <c r="D133" s="199" t="s">
        <v>108</v>
      </c>
      <c r="E133" s="200">
        <v>1</v>
      </c>
      <c r="F133" s="200">
        <v>0</v>
      </c>
      <c r="G133" s="201">
        <f>E133*F133</f>
        <v>0</v>
      </c>
      <c r="O133" s="195">
        <v>2</v>
      </c>
      <c r="AA133" s="167">
        <v>12</v>
      </c>
      <c r="AB133" s="167">
        <v>0</v>
      </c>
      <c r="AC133" s="167">
        <v>60</v>
      </c>
      <c r="AZ133" s="167">
        <v>2</v>
      </c>
      <c r="BA133" s="167">
        <f>IF(AZ133=1,G133,0)</f>
        <v>0</v>
      </c>
      <c r="BB133" s="167">
        <f>IF(AZ133=2,G133,0)</f>
        <v>0</v>
      </c>
      <c r="BC133" s="167">
        <f>IF(AZ133=3,G133,0)</f>
        <v>0</v>
      </c>
      <c r="BD133" s="167">
        <f>IF(AZ133=4,G133,0)</f>
        <v>0</v>
      </c>
      <c r="BE133" s="167">
        <f>IF(AZ133=5,G133,0)</f>
        <v>0</v>
      </c>
      <c r="CA133" s="195">
        <v>12</v>
      </c>
      <c r="CB133" s="195">
        <v>0</v>
      </c>
      <c r="CZ133" s="167">
        <v>0</v>
      </c>
    </row>
    <row r="134" spans="1:104" ht="12.75">
      <c r="A134" s="196">
        <v>49</v>
      </c>
      <c r="B134" s="197" t="s">
        <v>225</v>
      </c>
      <c r="C134" s="198" t="s">
        <v>226</v>
      </c>
      <c r="D134" s="199" t="s">
        <v>108</v>
      </c>
      <c r="E134" s="200">
        <v>2</v>
      </c>
      <c r="F134" s="200">
        <v>0</v>
      </c>
      <c r="G134" s="201">
        <f>E134*F134</f>
        <v>0</v>
      </c>
      <c r="O134" s="195">
        <v>2</v>
      </c>
      <c r="AA134" s="167">
        <v>12</v>
      </c>
      <c r="AB134" s="167">
        <v>0</v>
      </c>
      <c r="AC134" s="167">
        <v>61</v>
      </c>
      <c r="AZ134" s="167">
        <v>2</v>
      </c>
      <c r="BA134" s="167">
        <f>IF(AZ134=1,G134,0)</f>
        <v>0</v>
      </c>
      <c r="BB134" s="167">
        <f>IF(AZ134=2,G134,0)</f>
        <v>0</v>
      </c>
      <c r="BC134" s="167">
        <f>IF(AZ134=3,G134,0)</f>
        <v>0</v>
      </c>
      <c r="BD134" s="167">
        <f>IF(AZ134=4,G134,0)</f>
        <v>0</v>
      </c>
      <c r="BE134" s="167">
        <f>IF(AZ134=5,G134,0)</f>
        <v>0</v>
      </c>
      <c r="CA134" s="195">
        <v>12</v>
      </c>
      <c r="CB134" s="195">
        <v>0</v>
      </c>
      <c r="CZ134" s="167">
        <v>0</v>
      </c>
    </row>
    <row r="135" spans="1:104" ht="12.75">
      <c r="A135" s="196">
        <v>50</v>
      </c>
      <c r="B135" s="197" t="s">
        <v>227</v>
      </c>
      <c r="C135" s="198" t="s">
        <v>228</v>
      </c>
      <c r="D135" s="199" t="s">
        <v>108</v>
      </c>
      <c r="E135" s="200">
        <v>3</v>
      </c>
      <c r="F135" s="200">
        <v>0</v>
      </c>
      <c r="G135" s="201">
        <f>E135*F135</f>
        <v>0</v>
      </c>
      <c r="O135" s="195">
        <v>2</v>
      </c>
      <c r="AA135" s="167">
        <v>12</v>
      </c>
      <c r="AB135" s="167">
        <v>0</v>
      </c>
      <c r="AC135" s="167">
        <v>62</v>
      </c>
      <c r="AZ135" s="167">
        <v>2</v>
      </c>
      <c r="BA135" s="167">
        <f>IF(AZ135=1,G135,0)</f>
        <v>0</v>
      </c>
      <c r="BB135" s="167">
        <f>IF(AZ135=2,G135,0)</f>
        <v>0</v>
      </c>
      <c r="BC135" s="167">
        <f>IF(AZ135=3,G135,0)</f>
        <v>0</v>
      </c>
      <c r="BD135" s="167">
        <f>IF(AZ135=4,G135,0)</f>
        <v>0</v>
      </c>
      <c r="BE135" s="167">
        <f>IF(AZ135=5,G135,0)</f>
        <v>0</v>
      </c>
      <c r="CA135" s="195">
        <v>12</v>
      </c>
      <c r="CB135" s="195">
        <v>0</v>
      </c>
      <c r="CZ135" s="167">
        <v>0</v>
      </c>
    </row>
    <row r="136" spans="1:104" ht="12.75">
      <c r="A136" s="196">
        <v>51</v>
      </c>
      <c r="B136" s="197" t="s">
        <v>229</v>
      </c>
      <c r="C136" s="198" t="s">
        <v>230</v>
      </c>
      <c r="D136" s="199" t="s">
        <v>108</v>
      </c>
      <c r="E136" s="200">
        <v>3</v>
      </c>
      <c r="F136" s="200">
        <v>0</v>
      </c>
      <c r="G136" s="201">
        <f>E136*F136</f>
        <v>0</v>
      </c>
      <c r="O136" s="195">
        <v>2</v>
      </c>
      <c r="AA136" s="167">
        <v>12</v>
      </c>
      <c r="AB136" s="167">
        <v>0</v>
      </c>
      <c r="AC136" s="167">
        <v>63</v>
      </c>
      <c r="AZ136" s="167">
        <v>2</v>
      </c>
      <c r="BA136" s="167">
        <f>IF(AZ136=1,G136,0)</f>
        <v>0</v>
      </c>
      <c r="BB136" s="167">
        <f>IF(AZ136=2,G136,0)</f>
        <v>0</v>
      </c>
      <c r="BC136" s="167">
        <f>IF(AZ136=3,G136,0)</f>
        <v>0</v>
      </c>
      <c r="BD136" s="167">
        <f>IF(AZ136=4,G136,0)</f>
        <v>0</v>
      </c>
      <c r="BE136" s="167">
        <f>IF(AZ136=5,G136,0)</f>
        <v>0</v>
      </c>
      <c r="CA136" s="195">
        <v>12</v>
      </c>
      <c r="CB136" s="195">
        <v>0</v>
      </c>
      <c r="CZ136" s="167">
        <v>0</v>
      </c>
    </row>
    <row r="137" spans="1:104" ht="12.75">
      <c r="A137" s="196">
        <v>52</v>
      </c>
      <c r="B137" s="197" t="s">
        <v>231</v>
      </c>
      <c r="C137" s="198" t="s">
        <v>232</v>
      </c>
      <c r="D137" s="199" t="s">
        <v>108</v>
      </c>
      <c r="E137" s="200">
        <v>1</v>
      </c>
      <c r="F137" s="200">
        <v>0</v>
      </c>
      <c r="G137" s="201">
        <f>E137*F137</f>
        <v>0</v>
      </c>
      <c r="O137" s="195">
        <v>2</v>
      </c>
      <c r="AA137" s="167">
        <v>12</v>
      </c>
      <c r="AB137" s="167">
        <v>0</v>
      </c>
      <c r="AC137" s="167">
        <v>64</v>
      </c>
      <c r="AZ137" s="167">
        <v>2</v>
      </c>
      <c r="BA137" s="167">
        <f>IF(AZ137=1,G137,0)</f>
        <v>0</v>
      </c>
      <c r="BB137" s="167">
        <f>IF(AZ137=2,G137,0)</f>
        <v>0</v>
      </c>
      <c r="BC137" s="167">
        <f>IF(AZ137=3,G137,0)</f>
        <v>0</v>
      </c>
      <c r="BD137" s="167">
        <f>IF(AZ137=4,G137,0)</f>
        <v>0</v>
      </c>
      <c r="BE137" s="167">
        <f>IF(AZ137=5,G137,0)</f>
        <v>0</v>
      </c>
      <c r="CA137" s="195">
        <v>12</v>
      </c>
      <c r="CB137" s="195">
        <v>0</v>
      </c>
      <c r="CZ137" s="167">
        <v>0</v>
      </c>
    </row>
    <row r="138" spans="1:104" ht="12.75">
      <c r="A138" s="196">
        <v>53</v>
      </c>
      <c r="B138" s="197" t="s">
        <v>233</v>
      </c>
      <c r="C138" s="198" t="s">
        <v>234</v>
      </c>
      <c r="D138" s="199" t="s">
        <v>108</v>
      </c>
      <c r="E138" s="200">
        <v>1</v>
      </c>
      <c r="F138" s="200">
        <v>0</v>
      </c>
      <c r="G138" s="201">
        <f>E138*F138</f>
        <v>0</v>
      </c>
      <c r="O138" s="195">
        <v>2</v>
      </c>
      <c r="AA138" s="167">
        <v>12</v>
      </c>
      <c r="AB138" s="167">
        <v>0</v>
      </c>
      <c r="AC138" s="167">
        <v>65</v>
      </c>
      <c r="AZ138" s="167">
        <v>2</v>
      </c>
      <c r="BA138" s="167">
        <f>IF(AZ138=1,G138,0)</f>
        <v>0</v>
      </c>
      <c r="BB138" s="167">
        <f>IF(AZ138=2,G138,0)</f>
        <v>0</v>
      </c>
      <c r="BC138" s="167">
        <f>IF(AZ138=3,G138,0)</f>
        <v>0</v>
      </c>
      <c r="BD138" s="167">
        <f>IF(AZ138=4,G138,0)</f>
        <v>0</v>
      </c>
      <c r="BE138" s="167">
        <f>IF(AZ138=5,G138,0)</f>
        <v>0</v>
      </c>
      <c r="CA138" s="195">
        <v>12</v>
      </c>
      <c r="CB138" s="195">
        <v>0</v>
      </c>
      <c r="CZ138" s="167">
        <v>0</v>
      </c>
    </row>
    <row r="139" spans="1:104" ht="12.75">
      <c r="A139" s="196">
        <v>54</v>
      </c>
      <c r="B139" s="197" t="s">
        <v>235</v>
      </c>
      <c r="C139" s="198" t="s">
        <v>236</v>
      </c>
      <c r="D139" s="199" t="s">
        <v>108</v>
      </c>
      <c r="E139" s="200">
        <v>4</v>
      </c>
      <c r="F139" s="200">
        <v>0</v>
      </c>
      <c r="G139" s="201">
        <f>E139*F139</f>
        <v>0</v>
      </c>
      <c r="O139" s="195">
        <v>2</v>
      </c>
      <c r="AA139" s="167">
        <v>12</v>
      </c>
      <c r="AB139" s="167">
        <v>0</v>
      </c>
      <c r="AC139" s="167">
        <v>66</v>
      </c>
      <c r="AZ139" s="167">
        <v>2</v>
      </c>
      <c r="BA139" s="167">
        <f>IF(AZ139=1,G139,0)</f>
        <v>0</v>
      </c>
      <c r="BB139" s="167">
        <f>IF(AZ139=2,G139,0)</f>
        <v>0</v>
      </c>
      <c r="BC139" s="167">
        <f>IF(AZ139=3,G139,0)</f>
        <v>0</v>
      </c>
      <c r="BD139" s="167">
        <f>IF(AZ139=4,G139,0)</f>
        <v>0</v>
      </c>
      <c r="BE139" s="167">
        <f>IF(AZ139=5,G139,0)</f>
        <v>0</v>
      </c>
      <c r="CA139" s="195">
        <v>12</v>
      </c>
      <c r="CB139" s="195">
        <v>0</v>
      </c>
      <c r="CZ139" s="167">
        <v>0</v>
      </c>
    </row>
    <row r="140" spans="1:104" ht="12.75">
      <c r="A140" s="196">
        <v>55</v>
      </c>
      <c r="B140" s="197" t="s">
        <v>237</v>
      </c>
      <c r="C140" s="198" t="s">
        <v>238</v>
      </c>
      <c r="D140" s="199" t="s">
        <v>108</v>
      </c>
      <c r="E140" s="200">
        <v>4</v>
      </c>
      <c r="F140" s="200">
        <v>0</v>
      </c>
      <c r="G140" s="201">
        <f>E140*F140</f>
        <v>0</v>
      </c>
      <c r="O140" s="195">
        <v>2</v>
      </c>
      <c r="AA140" s="167">
        <v>12</v>
      </c>
      <c r="AB140" s="167">
        <v>0</v>
      </c>
      <c r="AC140" s="167">
        <v>67</v>
      </c>
      <c r="AZ140" s="167">
        <v>2</v>
      </c>
      <c r="BA140" s="167">
        <f>IF(AZ140=1,G140,0)</f>
        <v>0</v>
      </c>
      <c r="BB140" s="167">
        <f>IF(AZ140=2,G140,0)</f>
        <v>0</v>
      </c>
      <c r="BC140" s="167">
        <f>IF(AZ140=3,G140,0)</f>
        <v>0</v>
      </c>
      <c r="BD140" s="167">
        <f>IF(AZ140=4,G140,0)</f>
        <v>0</v>
      </c>
      <c r="BE140" s="167">
        <f>IF(AZ140=5,G140,0)</f>
        <v>0</v>
      </c>
      <c r="CA140" s="195">
        <v>12</v>
      </c>
      <c r="CB140" s="195">
        <v>0</v>
      </c>
      <c r="CZ140" s="167">
        <v>0</v>
      </c>
    </row>
    <row r="141" spans="1:104" ht="12.75">
      <c r="A141" s="196">
        <v>56</v>
      </c>
      <c r="B141" s="197" t="s">
        <v>239</v>
      </c>
      <c r="C141" s="198" t="s">
        <v>240</v>
      </c>
      <c r="D141" s="199" t="s">
        <v>108</v>
      </c>
      <c r="E141" s="200">
        <v>4</v>
      </c>
      <c r="F141" s="200">
        <v>0</v>
      </c>
      <c r="G141" s="201">
        <f>E141*F141</f>
        <v>0</v>
      </c>
      <c r="O141" s="195">
        <v>2</v>
      </c>
      <c r="AA141" s="167">
        <v>12</v>
      </c>
      <c r="AB141" s="167">
        <v>0</v>
      </c>
      <c r="AC141" s="167">
        <v>68</v>
      </c>
      <c r="AZ141" s="167">
        <v>2</v>
      </c>
      <c r="BA141" s="167">
        <f>IF(AZ141=1,G141,0)</f>
        <v>0</v>
      </c>
      <c r="BB141" s="167">
        <f>IF(AZ141=2,G141,0)</f>
        <v>0</v>
      </c>
      <c r="BC141" s="167">
        <f>IF(AZ141=3,G141,0)</f>
        <v>0</v>
      </c>
      <c r="BD141" s="167">
        <f>IF(AZ141=4,G141,0)</f>
        <v>0</v>
      </c>
      <c r="BE141" s="167">
        <f>IF(AZ141=5,G141,0)</f>
        <v>0</v>
      </c>
      <c r="CA141" s="195">
        <v>12</v>
      </c>
      <c r="CB141" s="195">
        <v>0</v>
      </c>
      <c r="CZ141" s="167">
        <v>0</v>
      </c>
    </row>
    <row r="142" spans="1:104" ht="12.75">
      <c r="A142" s="196">
        <v>57</v>
      </c>
      <c r="B142" s="197" t="s">
        <v>241</v>
      </c>
      <c r="C142" s="198" t="s">
        <v>242</v>
      </c>
      <c r="D142" s="199" t="s">
        <v>108</v>
      </c>
      <c r="E142" s="200">
        <v>1</v>
      </c>
      <c r="F142" s="200">
        <v>0</v>
      </c>
      <c r="G142" s="201">
        <f>E142*F142</f>
        <v>0</v>
      </c>
      <c r="O142" s="195">
        <v>2</v>
      </c>
      <c r="AA142" s="167">
        <v>12</v>
      </c>
      <c r="AB142" s="167">
        <v>0</v>
      </c>
      <c r="AC142" s="167">
        <v>69</v>
      </c>
      <c r="AZ142" s="167">
        <v>2</v>
      </c>
      <c r="BA142" s="167">
        <f>IF(AZ142=1,G142,0)</f>
        <v>0</v>
      </c>
      <c r="BB142" s="167">
        <f>IF(AZ142=2,G142,0)</f>
        <v>0</v>
      </c>
      <c r="BC142" s="167">
        <f>IF(AZ142=3,G142,0)</f>
        <v>0</v>
      </c>
      <c r="BD142" s="167">
        <f>IF(AZ142=4,G142,0)</f>
        <v>0</v>
      </c>
      <c r="BE142" s="167">
        <f>IF(AZ142=5,G142,0)</f>
        <v>0</v>
      </c>
      <c r="CA142" s="195">
        <v>12</v>
      </c>
      <c r="CB142" s="195">
        <v>0</v>
      </c>
      <c r="CZ142" s="167">
        <v>0</v>
      </c>
    </row>
    <row r="143" spans="1:57" ht="12.75">
      <c r="A143" s="210"/>
      <c r="B143" s="211" t="s">
        <v>74</v>
      </c>
      <c r="C143" s="212" t="str">
        <f>CONCATENATE(B66," ",C66)</f>
        <v>766 Konstrukce truhlářské</v>
      </c>
      <c r="D143" s="213"/>
      <c r="E143" s="214"/>
      <c r="F143" s="215"/>
      <c r="G143" s="216">
        <f>SUM(G66:G142)</f>
        <v>0</v>
      </c>
      <c r="O143" s="195">
        <v>4</v>
      </c>
      <c r="BA143" s="217">
        <f>SUM(BA66:BA142)</f>
        <v>0</v>
      </c>
      <c r="BB143" s="217">
        <f>SUM(BB66:BB142)</f>
        <v>0</v>
      </c>
      <c r="BC143" s="217">
        <f>SUM(BC66:BC142)</f>
        <v>0</v>
      </c>
      <c r="BD143" s="217">
        <f>SUM(BD66:BD142)</f>
        <v>0</v>
      </c>
      <c r="BE143" s="217">
        <f>SUM(BE66:BE142)</f>
        <v>0</v>
      </c>
    </row>
    <row r="144" spans="1:15" ht="12.75">
      <c r="A144" s="188" t="s">
        <v>73</v>
      </c>
      <c r="B144" s="189" t="s">
        <v>243</v>
      </c>
      <c r="C144" s="190" t="s">
        <v>244</v>
      </c>
      <c r="D144" s="191"/>
      <c r="E144" s="192"/>
      <c r="F144" s="192"/>
      <c r="G144" s="193"/>
      <c r="H144" s="194"/>
      <c r="I144" s="194"/>
      <c r="O144" s="195">
        <v>1</v>
      </c>
    </row>
    <row r="145" spans="1:104" ht="12.75">
      <c r="A145" s="196">
        <v>58</v>
      </c>
      <c r="B145" s="197" t="s">
        <v>245</v>
      </c>
      <c r="C145" s="198" t="s">
        <v>246</v>
      </c>
      <c r="D145" s="199" t="s">
        <v>126</v>
      </c>
      <c r="E145" s="200">
        <v>5.2735645</v>
      </c>
      <c r="F145" s="200">
        <v>0</v>
      </c>
      <c r="G145" s="201">
        <f>E145*F145</f>
        <v>0</v>
      </c>
      <c r="O145" s="195">
        <v>2</v>
      </c>
      <c r="AA145" s="167">
        <v>8</v>
      </c>
      <c r="AB145" s="167">
        <v>0</v>
      </c>
      <c r="AC145" s="167">
        <v>3</v>
      </c>
      <c r="AZ145" s="167">
        <v>1</v>
      </c>
      <c r="BA145" s="167">
        <f>IF(AZ145=1,G145,0)</f>
        <v>0</v>
      </c>
      <c r="BB145" s="167">
        <f>IF(AZ145=2,G145,0)</f>
        <v>0</v>
      </c>
      <c r="BC145" s="167">
        <f>IF(AZ145=3,G145,0)</f>
        <v>0</v>
      </c>
      <c r="BD145" s="167">
        <f>IF(AZ145=4,G145,0)</f>
        <v>0</v>
      </c>
      <c r="BE145" s="167">
        <f>IF(AZ145=5,G145,0)</f>
        <v>0</v>
      </c>
      <c r="CA145" s="195">
        <v>8</v>
      </c>
      <c r="CB145" s="195">
        <v>0</v>
      </c>
      <c r="CZ145" s="167">
        <v>0</v>
      </c>
    </row>
    <row r="146" spans="1:104" ht="12.75">
      <c r="A146" s="196">
        <v>59</v>
      </c>
      <c r="B146" s="197" t="s">
        <v>247</v>
      </c>
      <c r="C146" s="198" t="s">
        <v>248</v>
      </c>
      <c r="D146" s="199" t="s">
        <v>126</v>
      </c>
      <c r="E146" s="200">
        <v>5.2735645</v>
      </c>
      <c r="F146" s="200">
        <v>0</v>
      </c>
      <c r="G146" s="201">
        <f>E146*F146</f>
        <v>0</v>
      </c>
      <c r="O146" s="195">
        <v>2</v>
      </c>
      <c r="AA146" s="167">
        <v>8</v>
      </c>
      <c r="AB146" s="167">
        <v>0</v>
      </c>
      <c r="AC146" s="167">
        <v>3</v>
      </c>
      <c r="AZ146" s="167">
        <v>1</v>
      </c>
      <c r="BA146" s="167">
        <f>IF(AZ146=1,G146,0)</f>
        <v>0</v>
      </c>
      <c r="BB146" s="167">
        <f>IF(AZ146=2,G146,0)</f>
        <v>0</v>
      </c>
      <c r="BC146" s="167">
        <f>IF(AZ146=3,G146,0)</f>
        <v>0</v>
      </c>
      <c r="BD146" s="167">
        <f>IF(AZ146=4,G146,0)</f>
        <v>0</v>
      </c>
      <c r="BE146" s="167">
        <f>IF(AZ146=5,G146,0)</f>
        <v>0</v>
      </c>
      <c r="CA146" s="195">
        <v>8</v>
      </c>
      <c r="CB146" s="195">
        <v>0</v>
      </c>
      <c r="CZ146" s="167">
        <v>0</v>
      </c>
    </row>
    <row r="147" spans="1:104" ht="12.75">
      <c r="A147" s="196">
        <v>60</v>
      </c>
      <c r="B147" s="197" t="s">
        <v>249</v>
      </c>
      <c r="C147" s="198" t="s">
        <v>250</v>
      </c>
      <c r="D147" s="199" t="s">
        <v>126</v>
      </c>
      <c r="E147" s="200">
        <v>5.2735645</v>
      </c>
      <c r="F147" s="200">
        <v>0</v>
      </c>
      <c r="G147" s="201">
        <f>E147*F147</f>
        <v>0</v>
      </c>
      <c r="O147" s="195">
        <v>2</v>
      </c>
      <c r="AA147" s="167">
        <v>8</v>
      </c>
      <c r="AB147" s="167">
        <v>0</v>
      </c>
      <c r="AC147" s="167">
        <v>3</v>
      </c>
      <c r="AZ147" s="167">
        <v>1</v>
      </c>
      <c r="BA147" s="167">
        <f>IF(AZ147=1,G147,0)</f>
        <v>0</v>
      </c>
      <c r="BB147" s="167">
        <f>IF(AZ147=2,G147,0)</f>
        <v>0</v>
      </c>
      <c r="BC147" s="167">
        <f>IF(AZ147=3,G147,0)</f>
        <v>0</v>
      </c>
      <c r="BD147" s="167">
        <f>IF(AZ147=4,G147,0)</f>
        <v>0</v>
      </c>
      <c r="BE147" s="167">
        <f>IF(AZ147=5,G147,0)</f>
        <v>0</v>
      </c>
      <c r="CA147" s="195">
        <v>8</v>
      </c>
      <c r="CB147" s="195">
        <v>0</v>
      </c>
      <c r="CZ147" s="167">
        <v>0</v>
      </c>
    </row>
    <row r="148" spans="1:104" ht="12.75">
      <c r="A148" s="196">
        <v>61</v>
      </c>
      <c r="B148" s="197" t="s">
        <v>251</v>
      </c>
      <c r="C148" s="198" t="s">
        <v>252</v>
      </c>
      <c r="D148" s="199" t="s">
        <v>126</v>
      </c>
      <c r="E148" s="200">
        <v>100.1977255</v>
      </c>
      <c r="F148" s="200">
        <v>0</v>
      </c>
      <c r="G148" s="201">
        <f>E148*F148</f>
        <v>0</v>
      </c>
      <c r="O148" s="195">
        <v>2</v>
      </c>
      <c r="AA148" s="167">
        <v>8</v>
      </c>
      <c r="AB148" s="167">
        <v>0</v>
      </c>
      <c r="AC148" s="167">
        <v>3</v>
      </c>
      <c r="AZ148" s="167">
        <v>1</v>
      </c>
      <c r="BA148" s="167">
        <f>IF(AZ148=1,G148,0)</f>
        <v>0</v>
      </c>
      <c r="BB148" s="167">
        <f>IF(AZ148=2,G148,0)</f>
        <v>0</v>
      </c>
      <c r="BC148" s="167">
        <f>IF(AZ148=3,G148,0)</f>
        <v>0</v>
      </c>
      <c r="BD148" s="167">
        <f>IF(AZ148=4,G148,0)</f>
        <v>0</v>
      </c>
      <c r="BE148" s="167">
        <f>IF(AZ148=5,G148,0)</f>
        <v>0</v>
      </c>
      <c r="CA148" s="195">
        <v>8</v>
      </c>
      <c r="CB148" s="195">
        <v>0</v>
      </c>
      <c r="CZ148" s="167">
        <v>0</v>
      </c>
    </row>
    <row r="149" spans="1:104" ht="12.75">
      <c r="A149" s="196">
        <v>62</v>
      </c>
      <c r="B149" s="197" t="s">
        <v>253</v>
      </c>
      <c r="C149" s="198" t="s">
        <v>254</v>
      </c>
      <c r="D149" s="199" t="s">
        <v>126</v>
      </c>
      <c r="E149" s="200">
        <v>5.2735645</v>
      </c>
      <c r="F149" s="200">
        <v>0</v>
      </c>
      <c r="G149" s="201">
        <f>E149*F149</f>
        <v>0</v>
      </c>
      <c r="O149" s="195">
        <v>2</v>
      </c>
      <c r="AA149" s="167">
        <v>8</v>
      </c>
      <c r="AB149" s="167">
        <v>0</v>
      </c>
      <c r="AC149" s="167">
        <v>3</v>
      </c>
      <c r="AZ149" s="167">
        <v>1</v>
      </c>
      <c r="BA149" s="167">
        <f>IF(AZ149=1,G149,0)</f>
        <v>0</v>
      </c>
      <c r="BB149" s="167">
        <f>IF(AZ149=2,G149,0)</f>
        <v>0</v>
      </c>
      <c r="BC149" s="167">
        <f>IF(AZ149=3,G149,0)</f>
        <v>0</v>
      </c>
      <c r="BD149" s="167">
        <f>IF(AZ149=4,G149,0)</f>
        <v>0</v>
      </c>
      <c r="BE149" s="167">
        <f>IF(AZ149=5,G149,0)</f>
        <v>0</v>
      </c>
      <c r="CA149" s="195">
        <v>8</v>
      </c>
      <c r="CB149" s="195">
        <v>0</v>
      </c>
      <c r="CZ149" s="167">
        <v>0</v>
      </c>
    </row>
    <row r="150" spans="1:104" ht="12.75">
      <c r="A150" s="196">
        <v>63</v>
      </c>
      <c r="B150" s="197" t="s">
        <v>255</v>
      </c>
      <c r="C150" s="198" t="s">
        <v>256</v>
      </c>
      <c r="D150" s="199" t="s">
        <v>126</v>
      </c>
      <c r="E150" s="200">
        <v>21.094258</v>
      </c>
      <c r="F150" s="200">
        <v>0</v>
      </c>
      <c r="G150" s="201">
        <f>E150*F150</f>
        <v>0</v>
      </c>
      <c r="O150" s="195">
        <v>2</v>
      </c>
      <c r="AA150" s="167">
        <v>8</v>
      </c>
      <c r="AB150" s="167">
        <v>0</v>
      </c>
      <c r="AC150" s="167">
        <v>3</v>
      </c>
      <c r="AZ150" s="167">
        <v>1</v>
      </c>
      <c r="BA150" s="167">
        <f>IF(AZ150=1,G150,0)</f>
        <v>0</v>
      </c>
      <c r="BB150" s="167">
        <f>IF(AZ150=2,G150,0)</f>
        <v>0</v>
      </c>
      <c r="BC150" s="167">
        <f>IF(AZ150=3,G150,0)</f>
        <v>0</v>
      </c>
      <c r="BD150" s="167">
        <f>IF(AZ150=4,G150,0)</f>
        <v>0</v>
      </c>
      <c r="BE150" s="167">
        <f>IF(AZ150=5,G150,0)</f>
        <v>0</v>
      </c>
      <c r="CA150" s="195">
        <v>8</v>
      </c>
      <c r="CB150" s="195">
        <v>0</v>
      </c>
      <c r="CZ150" s="167">
        <v>0</v>
      </c>
    </row>
    <row r="151" spans="1:104" ht="12.75">
      <c r="A151" s="196">
        <v>64</v>
      </c>
      <c r="B151" s="197" t="s">
        <v>257</v>
      </c>
      <c r="C151" s="198" t="s">
        <v>258</v>
      </c>
      <c r="D151" s="199" t="s">
        <v>126</v>
      </c>
      <c r="E151" s="200">
        <v>5.2735645</v>
      </c>
      <c r="F151" s="200">
        <v>0</v>
      </c>
      <c r="G151" s="201">
        <f>E151*F151</f>
        <v>0</v>
      </c>
      <c r="O151" s="195">
        <v>2</v>
      </c>
      <c r="AA151" s="167">
        <v>8</v>
      </c>
      <c r="AB151" s="167">
        <v>0</v>
      </c>
      <c r="AC151" s="167">
        <v>3</v>
      </c>
      <c r="AZ151" s="167">
        <v>1</v>
      </c>
      <c r="BA151" s="167">
        <f>IF(AZ151=1,G151,0)</f>
        <v>0</v>
      </c>
      <c r="BB151" s="167">
        <f>IF(AZ151=2,G151,0)</f>
        <v>0</v>
      </c>
      <c r="BC151" s="167">
        <f>IF(AZ151=3,G151,0)</f>
        <v>0</v>
      </c>
      <c r="BD151" s="167">
        <f>IF(AZ151=4,G151,0)</f>
        <v>0</v>
      </c>
      <c r="BE151" s="167">
        <f>IF(AZ151=5,G151,0)</f>
        <v>0</v>
      </c>
      <c r="CA151" s="195">
        <v>8</v>
      </c>
      <c r="CB151" s="195">
        <v>0</v>
      </c>
      <c r="CZ151" s="167">
        <v>0</v>
      </c>
    </row>
    <row r="152" spans="1:104" ht="12.75">
      <c r="A152" s="196">
        <v>65</v>
      </c>
      <c r="B152" s="197" t="s">
        <v>259</v>
      </c>
      <c r="C152" s="198" t="s">
        <v>260</v>
      </c>
      <c r="D152" s="199" t="s">
        <v>126</v>
      </c>
      <c r="E152" s="200">
        <v>5.2735645</v>
      </c>
      <c r="F152" s="200">
        <v>0</v>
      </c>
      <c r="G152" s="201">
        <f>E152*F152</f>
        <v>0</v>
      </c>
      <c r="O152" s="195">
        <v>2</v>
      </c>
      <c r="AA152" s="167">
        <v>8</v>
      </c>
      <c r="AB152" s="167">
        <v>0</v>
      </c>
      <c r="AC152" s="167">
        <v>3</v>
      </c>
      <c r="AZ152" s="167">
        <v>1</v>
      </c>
      <c r="BA152" s="167">
        <f>IF(AZ152=1,G152,0)</f>
        <v>0</v>
      </c>
      <c r="BB152" s="167">
        <f>IF(AZ152=2,G152,0)</f>
        <v>0</v>
      </c>
      <c r="BC152" s="167">
        <f>IF(AZ152=3,G152,0)</f>
        <v>0</v>
      </c>
      <c r="BD152" s="167">
        <f>IF(AZ152=4,G152,0)</f>
        <v>0</v>
      </c>
      <c r="BE152" s="167">
        <f>IF(AZ152=5,G152,0)</f>
        <v>0</v>
      </c>
      <c r="CA152" s="195">
        <v>8</v>
      </c>
      <c r="CB152" s="195">
        <v>0</v>
      </c>
      <c r="CZ152" s="167">
        <v>0</v>
      </c>
    </row>
    <row r="153" spans="1:104" ht="12.75">
      <c r="A153" s="196">
        <v>66</v>
      </c>
      <c r="B153" s="197" t="s">
        <v>261</v>
      </c>
      <c r="C153" s="198" t="s">
        <v>262</v>
      </c>
      <c r="D153" s="199" t="s">
        <v>126</v>
      </c>
      <c r="E153" s="200">
        <v>5.2735645</v>
      </c>
      <c r="F153" s="200">
        <v>0</v>
      </c>
      <c r="G153" s="201">
        <f>E153*F153</f>
        <v>0</v>
      </c>
      <c r="O153" s="195">
        <v>2</v>
      </c>
      <c r="AA153" s="167">
        <v>8</v>
      </c>
      <c r="AB153" s="167">
        <v>0</v>
      </c>
      <c r="AC153" s="167">
        <v>3</v>
      </c>
      <c r="AZ153" s="167">
        <v>1</v>
      </c>
      <c r="BA153" s="167">
        <f>IF(AZ153=1,G153,0)</f>
        <v>0</v>
      </c>
      <c r="BB153" s="167">
        <f>IF(AZ153=2,G153,0)</f>
        <v>0</v>
      </c>
      <c r="BC153" s="167">
        <f>IF(AZ153=3,G153,0)</f>
        <v>0</v>
      </c>
      <c r="BD153" s="167">
        <f>IF(AZ153=4,G153,0)</f>
        <v>0</v>
      </c>
      <c r="BE153" s="167">
        <f>IF(AZ153=5,G153,0)</f>
        <v>0</v>
      </c>
      <c r="CA153" s="195">
        <v>8</v>
      </c>
      <c r="CB153" s="195">
        <v>0</v>
      </c>
      <c r="CZ153" s="167">
        <v>0</v>
      </c>
    </row>
    <row r="154" spans="1:57" ht="12.75">
      <c r="A154" s="210"/>
      <c r="B154" s="211" t="s">
        <v>74</v>
      </c>
      <c r="C154" s="212" t="str">
        <f>CONCATENATE(B144," ",C144)</f>
        <v>D96 Přesuny suti a vybouraných hmot</v>
      </c>
      <c r="D154" s="213"/>
      <c r="E154" s="214"/>
      <c r="F154" s="215"/>
      <c r="G154" s="216">
        <f>SUM(G144:G153)</f>
        <v>0</v>
      </c>
      <c r="O154" s="195">
        <v>4</v>
      </c>
      <c r="BA154" s="217">
        <f>SUM(BA144:BA153)</f>
        <v>0</v>
      </c>
      <c r="BB154" s="217">
        <f>SUM(BB144:BB153)</f>
        <v>0</v>
      </c>
      <c r="BC154" s="217">
        <f>SUM(BC144:BC153)</f>
        <v>0</v>
      </c>
      <c r="BD154" s="217">
        <f>SUM(BD144:BD153)</f>
        <v>0</v>
      </c>
      <c r="BE154" s="217">
        <f>SUM(BE144:BE153)</f>
        <v>0</v>
      </c>
    </row>
    <row r="155" ht="12.75">
      <c r="E155" s="167"/>
    </row>
    <row r="156" ht="12.75">
      <c r="E156" s="167"/>
    </row>
    <row r="157" ht="12.75">
      <c r="E157" s="167"/>
    </row>
    <row r="158" ht="12.75">
      <c r="E158" s="167"/>
    </row>
    <row r="159" ht="12.75">
      <c r="E159" s="167"/>
    </row>
    <row r="160" ht="12.75">
      <c r="E160" s="167"/>
    </row>
    <row r="161" ht="12.75">
      <c r="E161" s="167"/>
    </row>
    <row r="162" ht="12.75">
      <c r="E162" s="167"/>
    </row>
    <row r="163" ht="12.75">
      <c r="E163" s="167"/>
    </row>
    <row r="164" ht="12.75">
      <c r="E164" s="167"/>
    </row>
    <row r="165" ht="12.75">
      <c r="E165" s="167"/>
    </row>
    <row r="166" ht="12.75">
      <c r="E166" s="167"/>
    </row>
    <row r="167" ht="12.75">
      <c r="E167" s="167"/>
    </row>
    <row r="168" ht="12.75">
      <c r="E168" s="167"/>
    </row>
    <row r="169" ht="12.75">
      <c r="E169" s="167"/>
    </row>
    <row r="170" ht="12.75">
      <c r="E170" s="167"/>
    </row>
    <row r="171" ht="12.75">
      <c r="E171" s="167"/>
    </row>
    <row r="172" ht="12.75">
      <c r="E172" s="167"/>
    </row>
    <row r="173" ht="12.75">
      <c r="E173" s="167"/>
    </row>
    <row r="174" ht="12.75">
      <c r="E174" s="167"/>
    </row>
    <row r="175" ht="12.75">
      <c r="E175" s="167"/>
    </row>
    <row r="176" ht="12.75">
      <c r="E176" s="167"/>
    </row>
    <row r="177" ht="12.75">
      <c r="E177" s="167"/>
    </row>
    <row r="178" spans="1:7" ht="12.75">
      <c r="A178" s="218"/>
      <c r="B178" s="218"/>
      <c r="C178" s="218"/>
      <c r="D178" s="218"/>
      <c r="E178" s="218"/>
      <c r="F178" s="218"/>
      <c r="G178" s="218"/>
    </row>
    <row r="179" spans="1:7" ht="12.75">
      <c r="A179" s="218"/>
      <c r="B179" s="218"/>
      <c r="C179" s="218"/>
      <c r="D179" s="218"/>
      <c r="E179" s="218"/>
      <c r="F179" s="218"/>
      <c r="G179" s="218"/>
    </row>
    <row r="180" spans="1:7" ht="12.75">
      <c r="A180" s="218"/>
      <c r="B180" s="218"/>
      <c r="C180" s="218"/>
      <c r="D180" s="218"/>
      <c r="E180" s="218"/>
      <c r="F180" s="218"/>
      <c r="G180" s="218"/>
    </row>
    <row r="181" spans="1:7" ht="12.75">
      <c r="A181" s="218"/>
      <c r="B181" s="218"/>
      <c r="C181" s="218"/>
      <c r="D181" s="218"/>
      <c r="E181" s="218"/>
      <c r="F181" s="218"/>
      <c r="G181" s="218"/>
    </row>
    <row r="182" ht="12.75">
      <c r="E182" s="167"/>
    </row>
    <row r="183" ht="12.75">
      <c r="E183" s="167"/>
    </row>
    <row r="184" ht="12.75">
      <c r="E184" s="167"/>
    </row>
    <row r="185" ht="12.75">
      <c r="E185" s="167"/>
    </row>
    <row r="186" ht="12.75">
      <c r="E186" s="167"/>
    </row>
    <row r="187" ht="12.75">
      <c r="E187" s="167"/>
    </row>
    <row r="188" ht="12.75">
      <c r="E188" s="167"/>
    </row>
    <row r="189" ht="12.75">
      <c r="E189" s="167"/>
    </row>
    <row r="190" ht="12.75">
      <c r="E190" s="167"/>
    </row>
    <row r="191" ht="12.75">
      <c r="E191" s="167"/>
    </row>
    <row r="192" ht="12.75">
      <c r="E192" s="167"/>
    </row>
    <row r="193" ht="12.75">
      <c r="E193" s="167"/>
    </row>
    <row r="194" ht="12.75">
      <c r="E194" s="167"/>
    </row>
    <row r="195" ht="12.75">
      <c r="E195" s="167"/>
    </row>
    <row r="196" ht="12.75">
      <c r="E196" s="167"/>
    </row>
    <row r="197" ht="12.75">
      <c r="E197" s="167"/>
    </row>
    <row r="198" ht="12.75">
      <c r="E198" s="167"/>
    </row>
    <row r="199" ht="12.75">
      <c r="E199" s="167"/>
    </row>
    <row r="200" ht="12.75">
      <c r="E200" s="167"/>
    </row>
    <row r="201" ht="12.75">
      <c r="E201" s="167"/>
    </row>
    <row r="202" ht="12.75">
      <c r="E202" s="167"/>
    </row>
    <row r="203" ht="12.75">
      <c r="E203" s="167"/>
    </row>
    <row r="204" ht="12.75">
      <c r="E204" s="167"/>
    </row>
    <row r="205" ht="12.75">
      <c r="E205" s="167"/>
    </row>
    <row r="206" ht="12.75">
      <c r="E206" s="167"/>
    </row>
    <row r="207" ht="12.75">
      <c r="E207" s="167"/>
    </row>
    <row r="208" ht="12.75">
      <c r="E208" s="167"/>
    </row>
    <row r="209" ht="12.75">
      <c r="E209" s="167"/>
    </row>
    <row r="210" ht="12.75">
      <c r="E210" s="167"/>
    </row>
    <row r="211" ht="12.75">
      <c r="E211" s="167"/>
    </row>
    <row r="212" ht="12.75">
      <c r="E212" s="167"/>
    </row>
    <row r="213" spans="1:2" ht="12.75">
      <c r="A213" s="219"/>
      <c r="B213" s="219"/>
    </row>
    <row r="214" spans="1:7" ht="12.75">
      <c r="A214" s="218"/>
      <c r="B214" s="218"/>
      <c r="C214" s="221"/>
      <c r="D214" s="221"/>
      <c r="E214" s="222"/>
      <c r="F214" s="221"/>
      <c r="G214" s="223"/>
    </row>
    <row r="215" spans="1:7" ht="12.75">
      <c r="A215" s="224"/>
      <c r="B215" s="224"/>
      <c r="C215" s="218"/>
      <c r="D215" s="218"/>
      <c r="E215" s="225"/>
      <c r="F215" s="218"/>
      <c r="G215" s="218"/>
    </row>
    <row r="216" spans="1:7" ht="12.75">
      <c r="A216" s="218"/>
      <c r="B216" s="218"/>
      <c r="C216" s="218"/>
      <c r="D216" s="218"/>
      <c r="E216" s="225"/>
      <c r="F216" s="218"/>
      <c r="G216" s="218"/>
    </row>
    <row r="217" spans="1:7" ht="12.75">
      <c r="A217" s="218"/>
      <c r="B217" s="218"/>
      <c r="C217" s="218"/>
      <c r="D217" s="218"/>
      <c r="E217" s="225"/>
      <c r="F217" s="218"/>
      <c r="G217" s="218"/>
    </row>
    <row r="218" spans="1:7" ht="12.75">
      <c r="A218" s="218"/>
      <c r="B218" s="218"/>
      <c r="C218" s="218"/>
      <c r="D218" s="218"/>
      <c r="E218" s="225"/>
      <c r="F218" s="218"/>
      <c r="G218" s="218"/>
    </row>
    <row r="219" spans="1:7" ht="12.75">
      <c r="A219" s="218"/>
      <c r="B219" s="218"/>
      <c r="C219" s="218"/>
      <c r="D219" s="218"/>
      <c r="E219" s="225"/>
      <c r="F219" s="218"/>
      <c r="G219" s="218"/>
    </row>
    <row r="220" spans="1:7" ht="12.75">
      <c r="A220" s="218"/>
      <c r="B220" s="218"/>
      <c r="C220" s="218"/>
      <c r="D220" s="218"/>
      <c r="E220" s="225"/>
      <c r="F220" s="218"/>
      <c r="G220" s="218"/>
    </row>
    <row r="221" spans="1:7" ht="12.75">
      <c r="A221" s="218"/>
      <c r="B221" s="218"/>
      <c r="C221" s="218"/>
      <c r="D221" s="218"/>
      <c r="E221" s="225"/>
      <c r="F221" s="218"/>
      <c r="G221" s="218"/>
    </row>
    <row r="222" spans="1:7" ht="12.75">
      <c r="A222" s="218"/>
      <c r="B222" s="218"/>
      <c r="C222" s="218"/>
      <c r="D222" s="218"/>
      <c r="E222" s="225"/>
      <c r="F222" s="218"/>
      <c r="G222" s="218"/>
    </row>
    <row r="223" spans="1:7" ht="12.75">
      <c r="A223" s="218"/>
      <c r="B223" s="218"/>
      <c r="C223" s="218"/>
      <c r="D223" s="218"/>
      <c r="E223" s="225"/>
      <c r="F223" s="218"/>
      <c r="G223" s="218"/>
    </row>
    <row r="224" spans="1:7" ht="12.75">
      <c r="A224" s="218"/>
      <c r="B224" s="218"/>
      <c r="C224" s="218"/>
      <c r="D224" s="218"/>
      <c r="E224" s="225"/>
      <c r="F224" s="218"/>
      <c r="G224" s="218"/>
    </row>
    <row r="225" spans="1:7" ht="12.75">
      <c r="A225" s="218"/>
      <c r="B225" s="218"/>
      <c r="C225" s="218"/>
      <c r="D225" s="218"/>
      <c r="E225" s="225"/>
      <c r="F225" s="218"/>
      <c r="G225" s="218"/>
    </row>
    <row r="226" spans="1:7" ht="12.75">
      <c r="A226" s="218"/>
      <c r="B226" s="218"/>
      <c r="C226" s="218"/>
      <c r="D226" s="218"/>
      <c r="E226" s="225"/>
      <c r="F226" s="218"/>
      <c r="G226" s="218"/>
    </row>
    <row r="227" spans="1:7" ht="12.75">
      <c r="A227" s="218"/>
      <c r="B227" s="218"/>
      <c r="C227" s="218"/>
      <c r="D227" s="218"/>
      <c r="E227" s="225"/>
      <c r="F227" s="218"/>
      <c r="G227" s="218"/>
    </row>
  </sheetData>
  <mergeCells count="74">
    <mergeCell ref="C95:D95"/>
    <mergeCell ref="C96:D96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69:D69"/>
    <mergeCell ref="C70:D70"/>
    <mergeCell ref="C71:D71"/>
    <mergeCell ref="C72:D72"/>
    <mergeCell ref="C73:D73"/>
    <mergeCell ref="C74:D74"/>
    <mergeCell ref="C75:D75"/>
    <mergeCell ref="C76:D76"/>
    <mergeCell ref="C58:D58"/>
    <mergeCell ref="C59:D59"/>
    <mergeCell ref="C60:D60"/>
    <mergeCell ref="C61:D61"/>
    <mergeCell ref="C49:D49"/>
    <mergeCell ref="C50:D50"/>
    <mergeCell ref="C51:D51"/>
    <mergeCell ref="C52:D52"/>
    <mergeCell ref="C53:D53"/>
    <mergeCell ref="C54:D54"/>
    <mergeCell ref="C56:D56"/>
    <mergeCell ref="C57:D57"/>
    <mergeCell ref="C39:D39"/>
    <mergeCell ref="C40:D40"/>
    <mergeCell ref="C42:D42"/>
    <mergeCell ref="C43:D43"/>
    <mergeCell ref="C44:D44"/>
    <mergeCell ref="C45:D45"/>
    <mergeCell ref="C27:D27"/>
    <mergeCell ref="C28:D28"/>
    <mergeCell ref="C32:D32"/>
    <mergeCell ref="C33:D33"/>
    <mergeCell ref="C34:D34"/>
    <mergeCell ref="C35:D35"/>
    <mergeCell ref="C37:D37"/>
    <mergeCell ref="C38:D38"/>
    <mergeCell ref="C20:D20"/>
    <mergeCell ref="C21:D21"/>
    <mergeCell ref="C23:D23"/>
    <mergeCell ref="C24:D24"/>
    <mergeCell ref="C25:D25"/>
    <mergeCell ref="C26:D26"/>
    <mergeCell ref="C13:D13"/>
    <mergeCell ref="C14:D14"/>
    <mergeCell ref="C16:D16"/>
    <mergeCell ref="C17:D17"/>
    <mergeCell ref="C18:D18"/>
    <mergeCell ref="C19:D19"/>
    <mergeCell ref="A1:G1"/>
    <mergeCell ref="A3:B3"/>
    <mergeCell ref="A4:B4"/>
    <mergeCell ref="E4:G4"/>
    <mergeCell ref="C9:D9"/>
    <mergeCell ref="C10:D10"/>
    <mergeCell ref="C11:D11"/>
    <mergeCell ref="C12:D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Zdenek</cp:lastModifiedBy>
  <dcterms:created xsi:type="dcterms:W3CDTF">2017-12-01T18:20:31Z</dcterms:created>
  <dcterms:modified xsi:type="dcterms:W3CDTF">2017-12-01T18:20:55Z</dcterms:modified>
  <cp:category/>
  <cp:version/>
  <cp:contentType/>
  <cp:contentStatus/>
</cp:coreProperties>
</file>