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VZ Svoz odpadů\"/>
    </mc:Choice>
  </mc:AlternateContent>
  <bookViews>
    <workbookView xWindow="0" yWindow="0" windowWidth="28800" windowHeight="12300"/>
  </bookViews>
  <sheets>
    <sheet name="kalkulační model komplet" sheetId="3" r:id="rId1"/>
    <sheet name="List1" sheetId="2" r:id="rId2"/>
  </sheets>
  <definedNames>
    <definedName name="_xlnm._FilterDatabase" localSheetId="0" hidden="1">'kalkulační model komplet'!$A$3:$I$35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34" i="3" l="1"/>
  <c r="I32" i="3"/>
  <c r="I31" i="3"/>
  <c r="I30" i="3"/>
  <c r="I23" i="3"/>
  <c r="I22" i="3"/>
  <c r="I21" i="3"/>
  <c r="I11" i="3"/>
  <c r="I10" i="3"/>
  <c r="I27" i="3" l="1"/>
  <c r="I20" i="3"/>
  <c r="I14" i="3"/>
  <c r="I19" i="3"/>
  <c r="I81" i="3" l="1"/>
  <c r="I59" i="3"/>
  <c r="I29" i="3"/>
  <c r="I33" i="3"/>
  <c r="I4" i="3"/>
  <c r="I5" i="3"/>
  <c r="I6" i="3"/>
  <c r="I7" i="3"/>
  <c r="I8" i="3"/>
  <c r="I9" i="3"/>
  <c r="I12" i="3"/>
  <c r="I13" i="3"/>
  <c r="I15" i="3"/>
  <c r="I16" i="3"/>
  <c r="I17" i="3"/>
  <c r="I18" i="3"/>
  <c r="I24" i="3"/>
  <c r="I25" i="3"/>
  <c r="I26" i="3"/>
  <c r="I28" i="3"/>
  <c r="I46" i="3"/>
  <c r="G71" i="3"/>
  <c r="I71" i="3" s="1"/>
  <c r="I35" i="3" l="1"/>
  <c r="I47" i="3" s="1"/>
  <c r="I60" i="3" l="1"/>
  <c r="I72" i="3" l="1"/>
  <c r="I82" i="3" l="1"/>
</calcChain>
</file>

<file path=xl/sharedStrings.xml><?xml version="1.0" encoding="utf-8"?>
<sst xmlns="http://schemas.openxmlformats.org/spreadsheetml/2006/main" count="248" uniqueCount="93">
  <si>
    <t>Druh odpadu</t>
  </si>
  <si>
    <t>nádoba</t>
  </si>
  <si>
    <t>popis</t>
  </si>
  <si>
    <t>četnost obsluhy</t>
  </si>
  <si>
    <t>počet (ks)</t>
  </si>
  <si>
    <t>cena za svoz</t>
  </si>
  <si>
    <t>celkem/rok</t>
  </si>
  <si>
    <t>Směsný komunální odpad</t>
  </si>
  <si>
    <t>popelnice</t>
  </si>
  <si>
    <t>plastová dvoukolečková s víkem - černá</t>
  </si>
  <si>
    <t>120 l</t>
  </si>
  <si>
    <t>1 x týdně</t>
  </si>
  <si>
    <t>2 x týdně</t>
  </si>
  <si>
    <t>1 x 14 dní</t>
  </si>
  <si>
    <t>240 l</t>
  </si>
  <si>
    <t>kontejner</t>
  </si>
  <si>
    <t>plastový kontejner čtyřkolečkový - černý</t>
  </si>
  <si>
    <t>1100 l</t>
  </si>
  <si>
    <t>kontejner Bio</t>
  </si>
  <si>
    <t>Tříděný komunální odpad Papír</t>
  </si>
  <si>
    <t>1 x měsíc</t>
  </si>
  <si>
    <t>Tříděný komunální odpad Plast</t>
  </si>
  <si>
    <t>Tříděný komunální odpad Sklo</t>
  </si>
  <si>
    <t>celkem cena svoz komunálního odpadu v Kč bez DPH</t>
  </si>
  <si>
    <t>Poznámky:</t>
  </si>
  <si>
    <t xml:space="preserve">Nádoby vč. označení dodá zhotovitel </t>
  </si>
  <si>
    <t>Počty nádob představují modelový rozsah předpokládané kapacity</t>
  </si>
  <si>
    <t>A. Pravidelný svoz směsného a tříděného komunálního odpadu</t>
  </si>
  <si>
    <t>stanoviště</t>
  </si>
  <si>
    <t>mj</t>
  </si>
  <si>
    <t>počet mj/rok</t>
  </si>
  <si>
    <t>objem nádoby</t>
  </si>
  <si>
    <t>počet obsluh       1 ks/rok</t>
  </si>
  <si>
    <t>objem nádoby (l)</t>
  </si>
  <si>
    <t>typ nádoby</t>
  </si>
  <si>
    <t>velkoobjemový kontejner (VOK)</t>
  </si>
  <si>
    <t>9-10 m3</t>
  </si>
  <si>
    <t>Předmět činnosti</t>
  </si>
  <si>
    <t>celkem cena svoz objemného odpadu v Kč bez DPH</t>
  </si>
  <si>
    <t>Počty nádob a svozů představují modelový rozsah předpokládané kapacity</t>
  </si>
  <si>
    <t>svoz VOK</t>
  </si>
  <si>
    <t>B. Svoz objemného odpadu velkoobjemovými kontejnery (VOK)</t>
  </si>
  <si>
    <t>C. Svoz biologicky rozložitelného odpadu velkoobjemovými kontejnery (BIO VOK)</t>
  </si>
  <si>
    <t>Svoz biologicky rozložitelného odpadu</t>
  </si>
  <si>
    <t>katalog. č. odpadu</t>
  </si>
  <si>
    <t>Svoz objemného odpadu</t>
  </si>
  <si>
    <t>Svoz BIO VOK je prováděn v jarním a podzimním období.</t>
  </si>
  <si>
    <t xml:space="preserve">Svoz BIO VOK je prováděn formou sběrných tras s 30 minutovou zastávkou na jednotlivých stanovištích dle harmonogramu stanoveného zadavatelem. </t>
  </si>
  <si>
    <t>Svoz zahrnuje přistavení, svoz, odstranění odpadu a pronájem VOK.</t>
  </si>
  <si>
    <t>Počty svozů představují modelový rozsah předpokládané kapacity</t>
  </si>
  <si>
    <t>D. Pravidelný úklid stanovišť nádob směsného komunálního odpadu</t>
  </si>
  <si>
    <t>četnost úklidu týdně</t>
  </si>
  <si>
    <t xml:space="preserve">3x </t>
  </si>
  <si>
    <t>Úklid stanovišť nádob SKO</t>
  </si>
  <si>
    <t>Úklid stanovišť nádob SKO zahrnuje odstranění odpadů z úklidu.</t>
  </si>
  <si>
    <t>Počty úklidů představují modelový rozsah předpokládané kapacity</t>
  </si>
  <si>
    <t>počet stanovišť</t>
  </si>
  <si>
    <t>cena za mj</t>
  </si>
  <si>
    <t>E. Likvidace odpadu - černé skládky</t>
  </si>
  <si>
    <t>Likvidace odpadu</t>
  </si>
  <si>
    <t>počet tun</t>
  </si>
  <si>
    <t>tuna</t>
  </si>
  <si>
    <t>Likvidace odpadu  zahrnuje naložení , dopravu a odstranění.</t>
  </si>
  <si>
    <t>celkem cena likvidaci odpadu v Kč bez DPH</t>
  </si>
  <si>
    <t>plastová dvoukolečková s víkem - modrá</t>
  </si>
  <si>
    <t>plastový kontejner čtyřkolečkový - modrá</t>
  </si>
  <si>
    <t>Gastroodpad</t>
  </si>
  <si>
    <t xml:space="preserve">plastová dvoukolečková s víkem </t>
  </si>
  <si>
    <t>plastová dvoukolečková s víkem - oranžová</t>
  </si>
  <si>
    <t>plastová dvoukolečková s víkem - žlutá</t>
  </si>
  <si>
    <t>plastový kontejner čtyřkolečkový - žlutá</t>
  </si>
  <si>
    <t>Tříděný komunální odpad nápojové kartóny</t>
  </si>
  <si>
    <t>3 x týdně</t>
  </si>
  <si>
    <t>660 l</t>
  </si>
  <si>
    <t>1.3.-30.11.</t>
  </si>
  <si>
    <t>1 x týden</t>
  </si>
  <si>
    <t>plastová dvoukolečková s víkem</t>
  </si>
  <si>
    <t>Bioodpad</t>
  </si>
  <si>
    <t>plastový kontejner</t>
  </si>
  <si>
    <t>dodávku pytlů a distribuci zajistí na objednávku zhotovitel</t>
  </si>
  <si>
    <t>Ceny uvedeny vč. pronájmu nádob, popř dodávky pytlů</t>
  </si>
  <si>
    <t>Svoz VOK zahrnuje přistavení, svoz, odstranění odpadu, celoroční pronájem 2 ks VOK a pronájem VOK přistavených na výzvu zadavatele</t>
  </si>
  <si>
    <t xml:space="preserve">U standardního úklidu se frekvence svozu kontejneru pohybuje cca 12-15 krát za měsíc. </t>
  </si>
  <si>
    <t>O odvozu, výměně nebo o změně přistavení kontejnerů na jiné stanoviště informuje telefonicky firmu na svoz odpadu vždy určený pracovník OHS MČ P14, který domluví přibližný čas výměny a zpřístupní firmě prostory (odemyká bránu), kde se provádí výměna. Firma provede výměnu kontejneru a zároveň uklízí přilehlé prostory od nepořádku, kdy na místě určené pro kontejner se může vytvořit provizorní skládka odpadu. Firma je povinna provést výměnu kontejneru do 4 hodin od výzvy objednatele.</t>
  </si>
  <si>
    <t>Umístění kontejnerů je tradičně určeno. Jedná se o pronájem 2 ks kontejnerů, které jsou většinou ve vnitřním prostoru hřbitova v Kyjích, každý na jiném místě. Odvozy kontejnerů jsou realizovány dle potřeb MČ Praha 14.</t>
  </si>
  <si>
    <t>Realizován 2x ročně (jaro, podzim) na celém území MČ Prahy 14, mimo lokality Černý Most, kde je pouze sídlištní zástavba.</t>
  </si>
  <si>
    <t>Úklid stálého stanoviště sběrných nádob na směsný komunální odpad, tj. úklid odpadu odloženého mimo sběrné nádoby a to ve vzdálenosti do 2 m od vymezeného (vyznačeného) prostoru těchto nádob. Úklidem se rozumí odstranění odpadu uloženého mimo sběrné nádoby v pytlích popř. taškách a zametení dalšího drobného odpadu. Úklid je prováděn v den svozu odpadu a to nejdéle do 15:00 hodin.</t>
  </si>
  <si>
    <t>Nejedná se o úklid nebezpečného dopadu nebo stavební sutě. Úklid takovéhoto odpadu zajistí dodavatel na základě samostatné objednávky.</t>
  </si>
  <si>
    <t xml:space="preserve">Provádí na základě kontrolní činnosti pracovníků ODOP MČ P14 a dalších podnětů a upozornění na znečištění. Většinou je jedná o začínající skládky, zde je nutné rychle tuto skládku uklidit, předejde </t>
  </si>
  <si>
    <t xml:space="preserve">se vyšším nákladům na likvidaci.  </t>
  </si>
  <si>
    <t>Roční cena celkem za služby A., B., C., D., E.</t>
  </si>
  <si>
    <r>
      <rPr>
        <u/>
        <sz val="10"/>
        <rFont val="Arial"/>
        <family val="2"/>
        <charset val="238"/>
      </rPr>
      <t>Velkoobjemové kontejnery – přistavení na výzvu zadavatele</t>
    </r>
    <r>
      <rPr>
        <sz val="10"/>
        <rFont val="Arial"/>
        <family val="2"/>
        <charset val="238"/>
      </rPr>
      <t xml:space="preserve">
Ze systému MČ Prahy 14 jsou službou, která doplňuje VOK ze systému hl. m. Prahy. Přidělenou kvótou od MHMP nelze pokrýt celé území MČ Prahy 14.
Území obsluhované ze systému hl. m. Prahy:
Kyje, Kyje-Hutě, Hloubětín, Lehovec, Hostavice
Území obsluhované ze systému MČ Prahy 14:
Černý Most, Jahodnice
Počet VOK v objemu 9 m3 přistavovaných MČ P14 je 150 ks na 28 stanovišť. Kontejnery jsou přistavovány do 14,00 hod a následující den do 9,00 hod jsou odváženy. Etapizace probíhá dle předem stanoveného harmonogramu v termínech: 1. etapa III. – VIII. /měsíc/, 2. etapa IX. – XII. /měsíc/ kalendářního roku. Stanoviště musí být po svozu uklizeno. V měsíci I. a II. z důvodů předpokládaných nepříznivých klimatických podmínek svoz VOK neprobíhá.
Firma provede odvoz kontejneru a zároveň uklízí přilehlé prostory od nepořádku, který vznikl, kdy na místě určeném pro kontejner se může vytvořit provizorní skládka odpadu.  
</t>
    </r>
  </si>
  <si>
    <t>Kalkulační model -položkový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</si>
</sst>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amily val="2"/>
      <charset val="238"/>
    </font>
    <font>
      <b/>
      <sz val="12"/>
      <name val="Arial"/>
      <family val="2"/>
      <charset val="238"/>
    </font>
    <font>
      <b/>
      <sz val="12"/>
      <name val="Sylfaen"/>
      <family val="1"/>
      <charset val="238"/>
    </font>
    <font>
      <sz val="10"/>
      <name val="Sylfaen"/>
      <family val="1"/>
      <charset val="238"/>
    </font>
    <font>
      <sz val="12"/>
      <name val="Sylfaen"/>
      <family val="1"/>
      <charset val="238"/>
    </font>
    <font>
      <b/>
      <sz val="10"/>
      <name val="Sylfaen"/>
      <family val="1"/>
      <charset val="238"/>
    </font>
    <font>
      <b/>
      <sz val="10"/>
      <name val="Arial"/>
      <family val="2"/>
      <charset val="238"/>
    </font>
    <font>
      <u/>
      <sz val="10"/>
      <name val="Arial"/>
      <family val="2"/>
      <charset val="238"/>
    </font>
  </fonts>
  <fills count="11">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49998474074526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0">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s>
  <cellStyleXfs count="1">
    <xf numFmtId="0" fontId="0" fillId="0" borderId="0"/>
  </cellStyleXfs>
  <cellXfs count="60">
    <xf numFmtId="0" fontId="0" fillId="0" borderId="0" xfId="0"/>
    <xf numFmtId="0" fontId="1"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3" fontId="2" fillId="0" borderId="6" xfId="0" applyNumberFormat="1" applyFont="1" applyBorder="1"/>
    <xf numFmtId="0" fontId="0" fillId="2" borderId="7" xfId="0" applyFill="1" applyBorder="1"/>
    <xf numFmtId="0" fontId="3" fillId="0" borderId="8" xfId="0" applyFont="1" applyBorder="1"/>
    <xf numFmtId="0" fontId="3" fillId="0" borderId="7" xfId="0" applyFont="1" applyBorder="1" applyAlignment="1">
      <alignment wrapText="1"/>
    </xf>
    <xf numFmtId="0" fontId="3" fillId="0" borderId="7" xfId="0" applyFont="1" applyBorder="1" applyAlignment="1">
      <alignment horizontal="center"/>
    </xf>
    <xf numFmtId="0" fontId="3" fillId="0" borderId="9" xfId="0" applyFont="1" applyBorder="1" applyAlignment="1">
      <alignment horizontal="center"/>
    </xf>
    <xf numFmtId="3" fontId="4" fillId="3" borderId="7" xfId="0" applyNumberFormat="1" applyFont="1" applyFill="1" applyBorder="1"/>
    <xf numFmtId="3" fontId="4" fillId="0" borderId="7" xfId="0" applyNumberFormat="1" applyFont="1" applyBorder="1"/>
    <xf numFmtId="0" fontId="0" fillId="2" borderId="10" xfId="0" applyFill="1" applyBorder="1"/>
    <xf numFmtId="0" fontId="3" fillId="0" borderId="11" xfId="0" applyFont="1" applyBorder="1"/>
    <xf numFmtId="0" fontId="3" fillId="0" borderId="10" xfId="0" applyFont="1" applyBorder="1" applyAlignment="1">
      <alignment horizontal="center"/>
    </xf>
    <xf numFmtId="0" fontId="3" fillId="0" borderId="12" xfId="0" applyFont="1" applyBorder="1" applyAlignment="1">
      <alignment horizontal="center"/>
    </xf>
    <xf numFmtId="3" fontId="4" fillId="3" borderId="10" xfId="0" applyNumberFormat="1" applyFont="1" applyFill="1" applyBorder="1"/>
    <xf numFmtId="3" fontId="4" fillId="0" borderId="10" xfId="0" applyNumberFormat="1" applyFont="1" applyBorder="1"/>
    <xf numFmtId="0" fontId="3" fillId="0" borderId="10" xfId="0" applyFont="1" applyBorder="1" applyAlignment="1">
      <alignment wrapText="1"/>
    </xf>
    <xf numFmtId="0" fontId="0" fillId="4" borderId="10" xfId="0" applyFill="1" applyBorder="1"/>
    <xf numFmtId="0" fontId="3" fillId="0" borderId="11" xfId="0" applyFont="1" applyBorder="1" applyAlignment="1">
      <alignment wrapText="1"/>
    </xf>
    <xf numFmtId="0" fontId="0" fillId="5" borderId="10" xfId="0" applyFill="1" applyBorder="1"/>
    <xf numFmtId="0" fontId="0" fillId="6" borderId="10" xfId="0" applyFill="1" applyBorder="1"/>
    <xf numFmtId="0" fontId="0" fillId="7" borderId="10" xfId="0" applyFill="1" applyBorder="1"/>
    <xf numFmtId="0" fontId="0" fillId="0" borderId="10" xfId="0" applyBorder="1"/>
    <xf numFmtId="0" fontId="5" fillId="0" borderId="13" xfId="0" applyFont="1" applyBorder="1" applyAlignment="1"/>
    <xf numFmtId="0" fontId="6" fillId="0" borderId="5" xfId="0" applyFont="1" applyBorder="1" applyAlignment="1"/>
    <xf numFmtId="0" fontId="2" fillId="0" borderId="5" xfId="0" applyFont="1" applyBorder="1" applyAlignment="1">
      <alignment horizontal="center"/>
    </xf>
    <xf numFmtId="0" fontId="5" fillId="0" borderId="14" xfId="0" applyFont="1" applyFill="1" applyBorder="1" applyAlignment="1" applyProtection="1">
      <alignment horizontal="center"/>
      <protection locked="0"/>
    </xf>
    <xf numFmtId="3" fontId="2" fillId="8" borderId="0" xfId="0" applyNumberFormat="1" applyFont="1" applyFill="1"/>
    <xf numFmtId="3" fontId="4" fillId="0" borderId="0" xfId="0" applyNumberFormat="1" applyFont="1" applyFill="1" applyBorder="1"/>
    <xf numFmtId="0" fontId="0" fillId="0" borderId="10" xfId="0" applyBorder="1" applyAlignment="1">
      <alignment horizontal="left"/>
    </xf>
    <xf numFmtId="0" fontId="1" fillId="0" borderId="0" xfId="0" applyFont="1"/>
    <xf numFmtId="0" fontId="6" fillId="0" borderId="0" xfId="0" applyFont="1" applyAlignment="1">
      <alignment wrapText="1"/>
    </xf>
    <xf numFmtId="0" fontId="6" fillId="0" borderId="10" xfId="0" applyFont="1" applyBorder="1" applyAlignment="1">
      <alignment horizontal="center" wrapText="1"/>
    </xf>
    <xf numFmtId="0" fontId="0" fillId="0" borderId="10" xfId="0" applyBorder="1" applyAlignment="1">
      <alignment horizontal="center"/>
    </xf>
    <xf numFmtId="0" fontId="6" fillId="0" borderId="15" xfId="0" applyFont="1" applyBorder="1" applyAlignment="1">
      <alignment horizontal="left" wrapText="1"/>
    </xf>
    <xf numFmtId="0" fontId="6" fillId="0" borderId="15" xfId="0" applyFont="1" applyBorder="1" applyAlignment="1">
      <alignment horizontal="center" wrapText="1"/>
    </xf>
    <xf numFmtId="3" fontId="2" fillId="0" borderId="16" xfId="0" applyNumberFormat="1" applyFont="1" applyBorder="1" applyAlignment="1">
      <alignment horizontal="center" wrapText="1"/>
    </xf>
    <xf numFmtId="0" fontId="5" fillId="0" borderId="17" xfId="0" applyFont="1" applyBorder="1" applyAlignment="1"/>
    <xf numFmtId="0" fontId="6" fillId="0" borderId="18" xfId="0" applyFont="1" applyBorder="1" applyAlignment="1"/>
    <xf numFmtId="0" fontId="2" fillId="0" borderId="18" xfId="0" applyFont="1" applyBorder="1" applyAlignment="1">
      <alignment horizontal="center"/>
    </xf>
    <xf numFmtId="0" fontId="5" fillId="0" borderId="19" xfId="0" applyFont="1" applyFill="1" applyBorder="1" applyAlignment="1" applyProtection="1">
      <alignment horizontal="center"/>
      <protection locked="0"/>
    </xf>
    <xf numFmtId="0" fontId="1" fillId="0" borderId="13" xfId="0" applyFont="1" applyBorder="1"/>
    <xf numFmtId="0" fontId="1" fillId="0" borderId="5" xfId="0" applyFont="1" applyBorder="1"/>
    <xf numFmtId="3" fontId="2" fillId="0" borderId="1" xfId="0" applyNumberFormat="1" applyFont="1" applyBorder="1"/>
    <xf numFmtId="3" fontId="1" fillId="8" borderId="6" xfId="0" applyNumberFormat="1" applyFont="1" applyFill="1" applyBorder="1"/>
    <xf numFmtId="0" fontId="0" fillId="9" borderId="10" xfId="0" applyFill="1" applyBorder="1"/>
    <xf numFmtId="0" fontId="3" fillId="0" borderId="12" xfId="0" applyFont="1" applyFill="1" applyBorder="1" applyAlignment="1">
      <alignment horizontal="center"/>
    </xf>
    <xf numFmtId="0" fontId="3" fillId="10" borderId="12" xfId="0" applyFont="1" applyFill="1"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abSelected="1" zoomScale="90" zoomScaleNormal="90" zoomScalePageLayoutView="90" workbookViewId="0"/>
  </sheetViews>
  <sheetFormatPr defaultColWidth="8.85546875" defaultRowHeight="12.75" x14ac:dyDescent="0.2"/>
  <cols>
    <col min="1" max="1" width="35" customWidth="1"/>
    <col min="2" max="2" width="21.140625" customWidth="1"/>
    <col min="3" max="3" width="30.42578125" customWidth="1"/>
    <col min="4" max="4" width="13.28515625" customWidth="1"/>
    <col min="5" max="5" width="11.28515625" customWidth="1"/>
    <col min="7" max="7" width="13.28515625" customWidth="1"/>
    <col min="8" max="8" width="14.42578125" bestFit="1" customWidth="1"/>
    <col min="9" max="9" width="17.28515625" customWidth="1"/>
  </cols>
  <sheetData>
    <row r="1" spans="1:10" ht="19.5" customHeight="1" x14ac:dyDescent="0.25">
      <c r="A1" s="35" t="s">
        <v>92</v>
      </c>
    </row>
    <row r="2" spans="1:10" ht="26.25" customHeight="1" thickBot="1" x14ac:dyDescent="0.3">
      <c r="A2" s="35" t="s">
        <v>27</v>
      </c>
    </row>
    <row r="3" spans="1:10" ht="54.75" thickBot="1" x14ac:dyDescent="0.4">
      <c r="A3" s="1" t="s">
        <v>0</v>
      </c>
      <c r="B3" s="2" t="s">
        <v>1</v>
      </c>
      <c r="C3" s="3" t="s">
        <v>2</v>
      </c>
      <c r="D3" s="4" t="s">
        <v>33</v>
      </c>
      <c r="E3" s="5" t="s">
        <v>3</v>
      </c>
      <c r="F3" s="4" t="s">
        <v>4</v>
      </c>
      <c r="G3" s="6" t="s">
        <v>32</v>
      </c>
      <c r="H3" s="48" t="s">
        <v>5</v>
      </c>
      <c r="I3" s="7" t="s">
        <v>6</v>
      </c>
    </row>
    <row r="4" spans="1:10" ht="30.75" x14ac:dyDescent="0.35">
      <c r="A4" s="8" t="s">
        <v>7</v>
      </c>
      <c r="B4" s="9" t="s">
        <v>8</v>
      </c>
      <c r="C4" s="10" t="s">
        <v>9</v>
      </c>
      <c r="D4" s="11" t="s">
        <v>10</v>
      </c>
      <c r="E4" s="11" t="s">
        <v>11</v>
      </c>
      <c r="F4" s="11">
        <v>6</v>
      </c>
      <c r="G4" s="12">
        <v>52</v>
      </c>
      <c r="H4" s="13"/>
      <c r="I4" s="14">
        <f t="shared" ref="I4:I30" si="0">F4*G4*H4</f>
        <v>0</v>
      </c>
    </row>
    <row r="5" spans="1:10" ht="30.75" x14ac:dyDescent="0.35">
      <c r="A5" s="15" t="s">
        <v>7</v>
      </c>
      <c r="B5" s="16" t="s">
        <v>8</v>
      </c>
      <c r="C5" s="10" t="s">
        <v>9</v>
      </c>
      <c r="D5" s="17" t="s">
        <v>14</v>
      </c>
      <c r="E5" s="17" t="s">
        <v>11</v>
      </c>
      <c r="F5" s="17">
        <v>2</v>
      </c>
      <c r="G5" s="18">
        <v>52</v>
      </c>
      <c r="H5" s="19"/>
      <c r="I5" s="20">
        <f t="shared" si="0"/>
        <v>0</v>
      </c>
    </row>
    <row r="6" spans="1:10" ht="30.75" x14ac:dyDescent="0.35">
      <c r="A6" s="15" t="s">
        <v>7</v>
      </c>
      <c r="B6" s="16" t="s">
        <v>8</v>
      </c>
      <c r="C6" s="10" t="s">
        <v>9</v>
      </c>
      <c r="D6" s="17" t="s">
        <v>14</v>
      </c>
      <c r="E6" s="17" t="s">
        <v>12</v>
      </c>
      <c r="F6" s="17">
        <v>4</v>
      </c>
      <c r="G6" s="18">
        <v>104</v>
      </c>
      <c r="H6" s="19"/>
      <c r="I6" s="20">
        <f t="shared" si="0"/>
        <v>0</v>
      </c>
    </row>
    <row r="7" spans="1:10" ht="30.75" x14ac:dyDescent="0.35">
      <c r="A7" s="15" t="s">
        <v>7</v>
      </c>
      <c r="B7" s="16" t="s">
        <v>15</v>
      </c>
      <c r="C7" s="21" t="s">
        <v>16</v>
      </c>
      <c r="D7" s="17" t="s">
        <v>17</v>
      </c>
      <c r="E7" s="17" t="s">
        <v>11</v>
      </c>
      <c r="F7" s="17">
        <v>15</v>
      </c>
      <c r="G7" s="18">
        <v>52</v>
      </c>
      <c r="H7" s="19"/>
      <c r="I7" s="20">
        <f t="shared" si="0"/>
        <v>0</v>
      </c>
    </row>
    <row r="8" spans="1:10" ht="30.75" x14ac:dyDescent="0.35">
      <c r="A8" s="15" t="s">
        <v>7</v>
      </c>
      <c r="B8" s="16" t="s">
        <v>15</v>
      </c>
      <c r="C8" s="21" t="s">
        <v>16</v>
      </c>
      <c r="D8" s="17" t="s">
        <v>17</v>
      </c>
      <c r="E8" s="17" t="s">
        <v>12</v>
      </c>
      <c r="F8" s="17">
        <v>13</v>
      </c>
      <c r="G8" s="18">
        <v>104</v>
      </c>
      <c r="H8" s="19"/>
      <c r="I8" s="20">
        <f t="shared" si="0"/>
        <v>0</v>
      </c>
    </row>
    <row r="9" spans="1:10" ht="30.75" x14ac:dyDescent="0.35">
      <c r="A9" s="15" t="s">
        <v>7</v>
      </c>
      <c r="B9" s="16" t="s">
        <v>15</v>
      </c>
      <c r="C9" s="21" t="s">
        <v>16</v>
      </c>
      <c r="D9" s="17" t="s">
        <v>17</v>
      </c>
      <c r="E9" s="17" t="s">
        <v>13</v>
      </c>
      <c r="F9" s="17">
        <v>1</v>
      </c>
      <c r="G9" s="18">
        <v>26</v>
      </c>
      <c r="H9" s="19"/>
      <c r="I9" s="20">
        <f t="shared" si="0"/>
        <v>0</v>
      </c>
    </row>
    <row r="10" spans="1:10" ht="30.75" x14ac:dyDescent="0.35">
      <c r="A10" s="15" t="s">
        <v>7</v>
      </c>
      <c r="B10" s="16" t="s">
        <v>15</v>
      </c>
      <c r="C10" s="21" t="s">
        <v>16</v>
      </c>
      <c r="D10" s="17" t="s">
        <v>17</v>
      </c>
      <c r="E10" s="17" t="s">
        <v>72</v>
      </c>
      <c r="F10" s="17">
        <v>1</v>
      </c>
      <c r="G10" s="51">
        <v>156</v>
      </c>
      <c r="H10" s="19"/>
      <c r="I10" s="20">
        <f t="shared" ref="I10:I11" si="1">F10*G10*H10</f>
        <v>0</v>
      </c>
    </row>
    <row r="11" spans="1:10" ht="30.75" x14ac:dyDescent="0.35">
      <c r="A11" s="15" t="s">
        <v>7</v>
      </c>
      <c r="B11" s="16" t="s">
        <v>15</v>
      </c>
      <c r="C11" s="21" t="s">
        <v>16</v>
      </c>
      <c r="D11" s="17" t="s">
        <v>73</v>
      </c>
      <c r="E11" s="17" t="s">
        <v>11</v>
      </c>
      <c r="F11" s="17">
        <v>1</v>
      </c>
      <c r="G11" s="18">
        <v>52</v>
      </c>
      <c r="H11" s="19"/>
      <c r="I11" s="20">
        <f t="shared" si="1"/>
        <v>0</v>
      </c>
    </row>
    <row r="12" spans="1:10" ht="18" x14ac:dyDescent="0.35">
      <c r="A12" s="22" t="s">
        <v>77</v>
      </c>
      <c r="B12" s="23" t="s">
        <v>18</v>
      </c>
      <c r="C12" s="10" t="s">
        <v>78</v>
      </c>
      <c r="D12" s="17" t="s">
        <v>17</v>
      </c>
      <c r="E12" s="17" t="s">
        <v>13</v>
      </c>
      <c r="F12" s="17">
        <v>1</v>
      </c>
      <c r="G12" s="52">
        <v>20</v>
      </c>
      <c r="H12" s="19"/>
      <c r="I12" s="20">
        <f t="shared" si="0"/>
        <v>0</v>
      </c>
      <c r="J12" t="s">
        <v>74</v>
      </c>
    </row>
    <row r="13" spans="1:10" ht="30.75" x14ac:dyDescent="0.35">
      <c r="A13" s="24" t="s">
        <v>19</v>
      </c>
      <c r="B13" s="16" t="s">
        <v>8</v>
      </c>
      <c r="C13" s="10" t="s">
        <v>64</v>
      </c>
      <c r="D13" s="17" t="s">
        <v>10</v>
      </c>
      <c r="E13" s="17" t="s">
        <v>11</v>
      </c>
      <c r="F13" s="17">
        <v>2</v>
      </c>
      <c r="G13" s="18">
        <v>52</v>
      </c>
      <c r="H13" s="19"/>
      <c r="I13" s="20">
        <f t="shared" si="0"/>
        <v>0</v>
      </c>
    </row>
    <row r="14" spans="1:10" ht="30.75" x14ac:dyDescent="0.35">
      <c r="A14" s="24" t="s">
        <v>19</v>
      </c>
      <c r="B14" s="16" t="s">
        <v>8</v>
      </c>
      <c r="C14" s="10" t="s">
        <v>64</v>
      </c>
      <c r="D14" s="17" t="s">
        <v>10</v>
      </c>
      <c r="E14" s="17" t="s">
        <v>13</v>
      </c>
      <c r="F14" s="17">
        <v>2</v>
      </c>
      <c r="G14" s="18">
        <v>26</v>
      </c>
      <c r="H14" s="19"/>
      <c r="I14" s="20">
        <f t="shared" ref="I14" si="2">F14*G14*H14</f>
        <v>0</v>
      </c>
    </row>
    <row r="15" spans="1:10" ht="30.75" x14ac:dyDescent="0.35">
      <c r="A15" s="24" t="s">
        <v>19</v>
      </c>
      <c r="B15" s="16" t="s">
        <v>8</v>
      </c>
      <c r="C15" s="10" t="s">
        <v>64</v>
      </c>
      <c r="D15" s="17" t="s">
        <v>14</v>
      </c>
      <c r="E15" s="17" t="s">
        <v>11</v>
      </c>
      <c r="F15" s="17">
        <v>1</v>
      </c>
      <c r="G15" s="18">
        <v>52</v>
      </c>
      <c r="H15" s="19"/>
      <c r="I15" s="20">
        <f t="shared" si="0"/>
        <v>0</v>
      </c>
    </row>
    <row r="16" spans="1:10" ht="30.75" x14ac:dyDescent="0.35">
      <c r="A16" s="24" t="s">
        <v>19</v>
      </c>
      <c r="B16" s="16" t="s">
        <v>8</v>
      </c>
      <c r="C16" s="10" t="s">
        <v>64</v>
      </c>
      <c r="D16" s="17" t="s">
        <v>14</v>
      </c>
      <c r="E16" s="17" t="s">
        <v>13</v>
      </c>
      <c r="F16" s="17">
        <v>3</v>
      </c>
      <c r="G16" s="18">
        <v>26</v>
      </c>
      <c r="H16" s="19"/>
      <c r="I16" s="20">
        <f t="shared" si="0"/>
        <v>0</v>
      </c>
    </row>
    <row r="17" spans="1:9" ht="30.75" x14ac:dyDescent="0.35">
      <c r="A17" s="24" t="s">
        <v>19</v>
      </c>
      <c r="B17" s="16" t="s">
        <v>15</v>
      </c>
      <c r="C17" s="21" t="s">
        <v>65</v>
      </c>
      <c r="D17" s="17" t="s">
        <v>17</v>
      </c>
      <c r="E17" s="17" t="s">
        <v>11</v>
      </c>
      <c r="F17" s="17">
        <v>4</v>
      </c>
      <c r="G17" s="18">
        <v>52</v>
      </c>
      <c r="H17" s="19"/>
      <c r="I17" s="20">
        <f t="shared" si="0"/>
        <v>0</v>
      </c>
    </row>
    <row r="18" spans="1:9" ht="30.75" x14ac:dyDescent="0.35">
      <c r="A18" s="24" t="s">
        <v>19</v>
      </c>
      <c r="B18" s="16" t="s">
        <v>15</v>
      </c>
      <c r="C18" s="21" t="s">
        <v>65</v>
      </c>
      <c r="D18" s="17" t="s">
        <v>17</v>
      </c>
      <c r="E18" s="17" t="s">
        <v>13</v>
      </c>
      <c r="F18" s="17">
        <v>2</v>
      </c>
      <c r="G18" s="18">
        <v>26</v>
      </c>
      <c r="H18" s="19"/>
      <c r="I18" s="20">
        <f t="shared" si="0"/>
        <v>0</v>
      </c>
    </row>
    <row r="19" spans="1:9" ht="30.75" x14ac:dyDescent="0.35">
      <c r="A19" s="26" t="s">
        <v>71</v>
      </c>
      <c r="B19" s="16" t="s">
        <v>8</v>
      </c>
      <c r="C19" s="10" t="s">
        <v>68</v>
      </c>
      <c r="D19" s="17" t="s">
        <v>10</v>
      </c>
      <c r="E19" s="17" t="s">
        <v>12</v>
      </c>
      <c r="F19" s="17">
        <v>1</v>
      </c>
      <c r="G19" s="18">
        <v>104</v>
      </c>
      <c r="H19" s="19"/>
      <c r="I19" s="20">
        <f>F19*G19*H19</f>
        <v>0</v>
      </c>
    </row>
    <row r="20" spans="1:9" ht="30.75" x14ac:dyDescent="0.35">
      <c r="A20" s="26" t="s">
        <v>71</v>
      </c>
      <c r="B20" s="16" t="s">
        <v>8</v>
      </c>
      <c r="C20" s="10" t="s">
        <v>68</v>
      </c>
      <c r="D20" s="17" t="s">
        <v>14</v>
      </c>
      <c r="E20" s="17" t="s">
        <v>13</v>
      </c>
      <c r="F20" s="17">
        <v>6</v>
      </c>
      <c r="G20" s="18">
        <v>26</v>
      </c>
      <c r="H20" s="19"/>
      <c r="I20" s="20">
        <f>F20*G20*H20</f>
        <v>0</v>
      </c>
    </row>
    <row r="21" spans="1:9" ht="30.75" x14ac:dyDescent="0.35">
      <c r="A21" s="26" t="s">
        <v>71</v>
      </c>
      <c r="B21" s="16" t="s">
        <v>8</v>
      </c>
      <c r="C21" s="10" t="s">
        <v>68</v>
      </c>
      <c r="D21" s="17" t="s">
        <v>14</v>
      </c>
      <c r="E21" s="17" t="s">
        <v>75</v>
      </c>
      <c r="F21" s="17">
        <v>3</v>
      </c>
      <c r="G21" s="18">
        <v>52</v>
      </c>
      <c r="H21" s="19"/>
      <c r="I21" s="20">
        <f>F21*G21*H21</f>
        <v>0</v>
      </c>
    </row>
    <row r="22" spans="1:9" ht="30.75" x14ac:dyDescent="0.35">
      <c r="A22" s="26" t="s">
        <v>71</v>
      </c>
      <c r="B22" s="16" t="s">
        <v>8</v>
      </c>
      <c r="C22" s="10" t="s">
        <v>68</v>
      </c>
      <c r="D22" s="17" t="s">
        <v>10</v>
      </c>
      <c r="E22" s="17" t="s">
        <v>11</v>
      </c>
      <c r="F22" s="17">
        <v>1</v>
      </c>
      <c r="G22" s="18">
        <v>52</v>
      </c>
      <c r="H22" s="19"/>
      <c r="I22" s="20">
        <f>F22*G22*H22</f>
        <v>0</v>
      </c>
    </row>
    <row r="23" spans="1:9" ht="30.75" x14ac:dyDescent="0.35">
      <c r="A23" s="25" t="s">
        <v>21</v>
      </c>
      <c r="B23" s="16" t="s">
        <v>8</v>
      </c>
      <c r="C23" s="10" t="s">
        <v>69</v>
      </c>
      <c r="D23" s="17" t="s">
        <v>10</v>
      </c>
      <c r="E23" s="17" t="s">
        <v>11</v>
      </c>
      <c r="F23" s="17">
        <v>1</v>
      </c>
      <c r="G23" s="18">
        <v>52</v>
      </c>
      <c r="H23" s="19"/>
      <c r="I23" s="20">
        <f t="shared" ref="I23" si="3">F23*G23*H23</f>
        <v>0</v>
      </c>
    </row>
    <row r="24" spans="1:9" ht="30.75" x14ac:dyDescent="0.35">
      <c r="A24" s="25" t="s">
        <v>21</v>
      </c>
      <c r="B24" s="16" t="s">
        <v>8</v>
      </c>
      <c r="C24" s="10" t="s">
        <v>69</v>
      </c>
      <c r="D24" s="17" t="s">
        <v>10</v>
      </c>
      <c r="E24" s="17" t="s">
        <v>13</v>
      </c>
      <c r="F24" s="17">
        <v>5</v>
      </c>
      <c r="G24" s="18">
        <v>26</v>
      </c>
      <c r="H24" s="19"/>
      <c r="I24" s="20">
        <f t="shared" si="0"/>
        <v>0</v>
      </c>
    </row>
    <row r="25" spans="1:9" ht="30.75" x14ac:dyDescent="0.35">
      <c r="A25" s="25" t="s">
        <v>21</v>
      </c>
      <c r="B25" s="16" t="s">
        <v>8</v>
      </c>
      <c r="C25" s="10" t="s">
        <v>69</v>
      </c>
      <c r="D25" s="17" t="s">
        <v>10</v>
      </c>
      <c r="E25" s="17" t="s">
        <v>20</v>
      </c>
      <c r="F25" s="17">
        <v>1</v>
      </c>
      <c r="G25" s="18">
        <v>12</v>
      </c>
      <c r="H25" s="19"/>
      <c r="I25" s="20">
        <f t="shared" si="0"/>
        <v>0</v>
      </c>
    </row>
    <row r="26" spans="1:9" ht="30.75" x14ac:dyDescent="0.35">
      <c r="A26" s="25" t="s">
        <v>21</v>
      </c>
      <c r="B26" s="16" t="s">
        <v>8</v>
      </c>
      <c r="C26" s="10" t="s">
        <v>69</v>
      </c>
      <c r="D26" s="17" t="s">
        <v>14</v>
      </c>
      <c r="E26" s="17" t="s">
        <v>13</v>
      </c>
      <c r="F26" s="17">
        <v>3</v>
      </c>
      <c r="G26" s="18">
        <v>26</v>
      </c>
      <c r="H26" s="19"/>
      <c r="I26" s="20">
        <f t="shared" si="0"/>
        <v>0</v>
      </c>
    </row>
    <row r="27" spans="1:9" ht="30.75" x14ac:dyDescent="0.35">
      <c r="A27" s="25" t="s">
        <v>21</v>
      </c>
      <c r="B27" s="16" t="s">
        <v>8</v>
      </c>
      <c r="C27" s="10" t="s">
        <v>69</v>
      </c>
      <c r="D27" s="17" t="s">
        <v>14</v>
      </c>
      <c r="E27" s="17" t="s">
        <v>20</v>
      </c>
      <c r="F27" s="17">
        <v>1</v>
      </c>
      <c r="G27" s="18">
        <v>12</v>
      </c>
      <c r="H27" s="19"/>
      <c r="I27" s="20">
        <f t="shared" ref="I27" si="4">F27*G27*H27</f>
        <v>0</v>
      </c>
    </row>
    <row r="28" spans="1:9" ht="30.75" x14ac:dyDescent="0.35">
      <c r="A28" s="25" t="s">
        <v>21</v>
      </c>
      <c r="B28" s="16" t="s">
        <v>15</v>
      </c>
      <c r="C28" s="21" t="s">
        <v>70</v>
      </c>
      <c r="D28" s="17" t="s">
        <v>17</v>
      </c>
      <c r="E28" s="17" t="s">
        <v>13</v>
      </c>
      <c r="F28" s="17">
        <v>5</v>
      </c>
      <c r="G28" s="18">
        <v>26</v>
      </c>
      <c r="H28" s="19"/>
      <c r="I28" s="20">
        <f t="shared" si="0"/>
        <v>0</v>
      </c>
    </row>
    <row r="29" spans="1:9" ht="30.75" x14ac:dyDescent="0.35">
      <c r="A29" s="25" t="s">
        <v>21</v>
      </c>
      <c r="B29" s="16" t="s">
        <v>15</v>
      </c>
      <c r="C29" s="21" t="s">
        <v>70</v>
      </c>
      <c r="D29" s="17" t="s">
        <v>17</v>
      </c>
      <c r="E29" s="17" t="s">
        <v>75</v>
      </c>
      <c r="F29" s="17">
        <v>1</v>
      </c>
      <c r="G29" s="18">
        <v>52</v>
      </c>
      <c r="H29" s="19"/>
      <c r="I29" s="20">
        <f t="shared" si="0"/>
        <v>0</v>
      </c>
    </row>
    <row r="30" spans="1:9" ht="18" x14ac:dyDescent="0.35">
      <c r="A30" s="50" t="s">
        <v>66</v>
      </c>
      <c r="B30" s="16" t="s">
        <v>8</v>
      </c>
      <c r="C30" s="10" t="s">
        <v>67</v>
      </c>
      <c r="D30" s="17" t="s">
        <v>10</v>
      </c>
      <c r="E30" s="17" t="s">
        <v>11</v>
      </c>
      <c r="F30" s="17">
        <v>11</v>
      </c>
      <c r="G30" s="18">
        <v>52</v>
      </c>
      <c r="H30" s="19"/>
      <c r="I30" s="20">
        <f t="shared" si="0"/>
        <v>0</v>
      </c>
    </row>
    <row r="31" spans="1:9" ht="18" x14ac:dyDescent="0.35">
      <c r="A31" s="50" t="s">
        <v>66</v>
      </c>
      <c r="B31" s="16" t="s">
        <v>8</v>
      </c>
      <c r="C31" s="10" t="s">
        <v>67</v>
      </c>
      <c r="D31" s="17" t="s">
        <v>10</v>
      </c>
      <c r="E31" s="17" t="s">
        <v>12</v>
      </c>
      <c r="F31" s="17">
        <v>5</v>
      </c>
      <c r="G31" s="18">
        <v>104</v>
      </c>
      <c r="H31" s="19"/>
      <c r="I31" s="20">
        <f t="shared" ref="I31" si="5">F31*G31*H31</f>
        <v>0</v>
      </c>
    </row>
    <row r="32" spans="1:9" ht="18" x14ac:dyDescent="0.35">
      <c r="A32" s="50" t="s">
        <v>66</v>
      </c>
      <c r="B32" s="16" t="s">
        <v>8</v>
      </c>
      <c r="C32" s="10" t="s">
        <v>67</v>
      </c>
      <c r="D32" s="17" t="s">
        <v>10</v>
      </c>
      <c r="E32" s="17" t="s">
        <v>13</v>
      </c>
      <c r="F32" s="17">
        <v>1</v>
      </c>
      <c r="G32" s="18">
        <v>26</v>
      </c>
      <c r="H32" s="19"/>
      <c r="I32" s="20">
        <f t="shared" ref="I32" si="6">F32*G32*H32</f>
        <v>0</v>
      </c>
    </row>
    <row r="33" spans="1:9" ht="28.35" customHeight="1" x14ac:dyDescent="0.35">
      <c r="A33" s="27" t="s">
        <v>22</v>
      </c>
      <c r="B33" s="16" t="s">
        <v>8</v>
      </c>
      <c r="C33" s="10" t="s">
        <v>76</v>
      </c>
      <c r="D33" s="17" t="s">
        <v>14</v>
      </c>
      <c r="E33" s="17" t="s">
        <v>13</v>
      </c>
      <c r="F33" s="17">
        <v>3</v>
      </c>
      <c r="G33" s="18">
        <v>26</v>
      </c>
      <c r="H33" s="19"/>
      <c r="I33" s="20">
        <f>F33*G33*H33</f>
        <v>0</v>
      </c>
    </row>
    <row r="34" spans="1:9" ht="28.35" customHeight="1" thickBot="1" x14ac:dyDescent="0.4">
      <c r="A34" s="27" t="s">
        <v>22</v>
      </c>
      <c r="B34" s="16" t="s">
        <v>8</v>
      </c>
      <c r="C34" s="10" t="s">
        <v>76</v>
      </c>
      <c r="D34" s="17" t="s">
        <v>10</v>
      </c>
      <c r="E34" s="17" t="s">
        <v>13</v>
      </c>
      <c r="F34" s="17">
        <v>1</v>
      </c>
      <c r="G34" s="18">
        <v>26</v>
      </c>
      <c r="H34" s="19"/>
      <c r="I34" s="20">
        <f>F34*G34*H34</f>
        <v>0</v>
      </c>
    </row>
    <row r="35" spans="1:9" ht="18.75" thickBot="1" x14ac:dyDescent="0.4">
      <c r="B35" s="28" t="s">
        <v>23</v>
      </c>
      <c r="C35" s="29"/>
      <c r="D35" s="29"/>
      <c r="E35" s="29"/>
      <c r="F35" s="30"/>
      <c r="G35" s="31"/>
      <c r="H35" s="20"/>
      <c r="I35" s="32">
        <f>SUM(I4:I33)</f>
        <v>0</v>
      </c>
    </row>
    <row r="36" spans="1:9" ht="18" customHeight="1" x14ac:dyDescent="0.35">
      <c r="I36" s="33"/>
    </row>
    <row r="37" spans="1:9" x14ac:dyDescent="0.2">
      <c r="A37" s="53" t="s">
        <v>24</v>
      </c>
      <c r="B37" s="53"/>
    </row>
    <row r="38" spans="1:9" x14ac:dyDescent="0.2">
      <c r="A38" s="58" t="s">
        <v>79</v>
      </c>
      <c r="B38" s="58"/>
    </row>
    <row r="39" spans="1:9" x14ac:dyDescent="0.2">
      <c r="A39" s="58" t="s">
        <v>25</v>
      </c>
      <c r="B39" s="58"/>
    </row>
    <row r="40" spans="1:9" x14ac:dyDescent="0.2">
      <c r="A40" s="58" t="s">
        <v>80</v>
      </c>
      <c r="B40" s="58"/>
    </row>
    <row r="41" spans="1:9" x14ac:dyDescent="0.2">
      <c r="A41" s="58" t="s">
        <v>26</v>
      </c>
      <c r="B41" s="58"/>
    </row>
    <row r="43" spans="1:9" ht="40.700000000000003" customHeight="1" x14ac:dyDescent="0.2"/>
    <row r="44" spans="1:9" ht="16.5" thickBot="1" x14ac:dyDescent="0.3">
      <c r="A44" s="35" t="s">
        <v>41</v>
      </c>
    </row>
    <row r="45" spans="1:9" s="36" customFormat="1" ht="39" customHeight="1" x14ac:dyDescent="0.35">
      <c r="A45" s="39" t="s">
        <v>37</v>
      </c>
      <c r="B45" s="40" t="s">
        <v>44</v>
      </c>
      <c r="C45" s="40" t="s">
        <v>34</v>
      </c>
      <c r="D45" s="40" t="s">
        <v>31</v>
      </c>
      <c r="E45" s="37"/>
      <c r="F45" s="37" t="s">
        <v>29</v>
      </c>
      <c r="G45" s="37" t="s">
        <v>30</v>
      </c>
      <c r="H45" s="37" t="s">
        <v>57</v>
      </c>
      <c r="I45" s="41" t="s">
        <v>6</v>
      </c>
    </row>
    <row r="46" spans="1:9" ht="18" x14ac:dyDescent="0.35">
      <c r="A46" s="34" t="s">
        <v>45</v>
      </c>
      <c r="B46" s="34">
        <v>200307</v>
      </c>
      <c r="C46" s="27" t="s">
        <v>35</v>
      </c>
      <c r="D46" s="38" t="s">
        <v>36</v>
      </c>
      <c r="E46" s="38"/>
      <c r="F46" s="38" t="s">
        <v>40</v>
      </c>
      <c r="G46" s="38">
        <v>250</v>
      </c>
      <c r="H46" s="19"/>
      <c r="I46" s="20">
        <f>G46*H46</f>
        <v>0</v>
      </c>
    </row>
    <row r="47" spans="1:9" ht="18.75" thickBot="1" x14ac:dyDescent="0.4">
      <c r="B47" s="42" t="s">
        <v>38</v>
      </c>
      <c r="C47" s="43"/>
      <c r="D47" s="43"/>
      <c r="E47" s="43"/>
      <c r="F47" s="44"/>
      <c r="G47" s="45"/>
      <c r="H47" s="14"/>
      <c r="I47" s="32">
        <f>SUM(I15:I46)</f>
        <v>0</v>
      </c>
    </row>
    <row r="49" spans="1:9" x14ac:dyDescent="0.2">
      <c r="A49" t="s">
        <v>24</v>
      </c>
    </row>
    <row r="50" spans="1:9" x14ac:dyDescent="0.2">
      <c r="A50" s="59" t="s">
        <v>81</v>
      </c>
      <c r="B50" s="59"/>
      <c r="C50" s="59"/>
      <c r="D50" s="59"/>
      <c r="E50" s="59"/>
      <c r="F50" s="59"/>
      <c r="G50" s="59"/>
      <c r="H50" s="59"/>
      <c r="I50" s="59"/>
    </row>
    <row r="51" spans="1:9" ht="12.75" customHeight="1" x14ac:dyDescent="0.2">
      <c r="A51" s="56" t="s">
        <v>39</v>
      </c>
      <c r="B51" s="56"/>
      <c r="C51" s="56"/>
      <c r="D51" s="56"/>
      <c r="E51" s="56"/>
      <c r="F51" s="56"/>
      <c r="G51" s="56"/>
      <c r="H51" s="56"/>
      <c r="I51" s="56"/>
    </row>
    <row r="52" spans="1:9" s="54" customFormat="1" ht="38.25" customHeight="1" x14ac:dyDescent="0.2">
      <c r="A52" s="56" t="s">
        <v>84</v>
      </c>
      <c r="B52" s="56"/>
      <c r="C52" s="56"/>
      <c r="D52" s="56"/>
      <c r="E52" s="56"/>
      <c r="F52" s="56"/>
      <c r="G52" s="56"/>
      <c r="H52" s="56"/>
      <c r="I52" s="56"/>
    </row>
    <row r="53" spans="1:9" x14ac:dyDescent="0.2">
      <c r="A53" s="56" t="s">
        <v>82</v>
      </c>
      <c r="B53" s="56"/>
      <c r="C53" s="56"/>
      <c r="D53" s="56"/>
      <c r="E53" s="56"/>
      <c r="F53" s="56"/>
      <c r="G53" s="56"/>
      <c r="H53" s="56"/>
      <c r="I53" s="56"/>
    </row>
    <row r="54" spans="1:9" ht="41.25" customHeight="1" x14ac:dyDescent="0.2">
      <c r="A54" s="56" t="s">
        <v>83</v>
      </c>
      <c r="B54" s="56"/>
      <c r="C54" s="56"/>
      <c r="D54" s="56"/>
      <c r="E54" s="56"/>
      <c r="F54" s="56"/>
      <c r="G54" s="56"/>
      <c r="H54" s="56"/>
      <c r="I54" s="56"/>
    </row>
    <row r="55" spans="1:9" ht="165" customHeight="1" x14ac:dyDescent="0.2">
      <c r="A55" s="57" t="s">
        <v>91</v>
      </c>
      <c r="B55" s="57"/>
      <c r="C55" s="57"/>
      <c r="D55" s="57"/>
      <c r="E55" s="57"/>
      <c r="F55" s="57"/>
      <c r="G55" s="57"/>
      <c r="H55" s="57"/>
      <c r="I55" s="57"/>
    </row>
    <row r="57" spans="1:9" ht="12.75" customHeight="1" thickBot="1" x14ac:dyDescent="0.3">
      <c r="A57" s="35" t="s">
        <v>42</v>
      </c>
    </row>
    <row r="58" spans="1:9" s="36" customFormat="1" ht="39" customHeight="1" x14ac:dyDescent="0.35">
      <c r="A58" s="39" t="s">
        <v>37</v>
      </c>
      <c r="B58" s="40" t="s">
        <v>44</v>
      </c>
      <c r="C58" s="40" t="s">
        <v>34</v>
      </c>
      <c r="D58" s="40" t="s">
        <v>31</v>
      </c>
      <c r="E58" s="37"/>
      <c r="F58" s="37" t="s">
        <v>29</v>
      </c>
      <c r="G58" s="37" t="s">
        <v>30</v>
      </c>
      <c r="H58" s="37" t="s">
        <v>57</v>
      </c>
      <c r="I58" s="41" t="s">
        <v>6</v>
      </c>
    </row>
    <row r="59" spans="1:9" ht="18" x14ac:dyDescent="0.35">
      <c r="A59" s="34" t="s">
        <v>43</v>
      </c>
      <c r="B59" s="34">
        <v>200201</v>
      </c>
      <c r="C59" s="27" t="s">
        <v>35</v>
      </c>
      <c r="D59" s="38" t="s">
        <v>36</v>
      </c>
      <c r="E59" s="38"/>
      <c r="F59" s="38" t="s">
        <v>40</v>
      </c>
      <c r="G59" s="38">
        <v>24</v>
      </c>
      <c r="H59" s="19"/>
      <c r="I59" s="20">
        <f>G59*H59</f>
        <v>0</v>
      </c>
    </row>
    <row r="60" spans="1:9" ht="18.75" thickBot="1" x14ac:dyDescent="0.4">
      <c r="B60" s="42" t="s">
        <v>38</v>
      </c>
      <c r="C60" s="43"/>
      <c r="D60" s="43"/>
      <c r="E60" s="43"/>
      <c r="F60" s="44"/>
      <c r="G60" s="45"/>
      <c r="H60" s="14"/>
      <c r="I60" s="32">
        <f>SUM(I29:I59)</f>
        <v>0</v>
      </c>
    </row>
    <row r="62" spans="1:9" x14ac:dyDescent="0.2">
      <c r="A62" t="s">
        <v>24</v>
      </c>
    </row>
    <row r="63" spans="1:9" x14ac:dyDescent="0.2">
      <c r="A63" t="s">
        <v>46</v>
      </c>
    </row>
    <row r="64" spans="1:9" x14ac:dyDescent="0.2">
      <c r="A64" t="s">
        <v>47</v>
      </c>
    </row>
    <row r="65" spans="1:9" x14ac:dyDescent="0.2">
      <c r="A65" t="s">
        <v>48</v>
      </c>
    </row>
    <row r="66" spans="1:9" x14ac:dyDescent="0.2">
      <c r="A66" t="s">
        <v>49</v>
      </c>
    </row>
    <row r="67" spans="1:9" x14ac:dyDescent="0.2">
      <c r="A67" t="s">
        <v>85</v>
      </c>
    </row>
    <row r="69" spans="1:9" ht="16.5" thickBot="1" x14ac:dyDescent="0.3">
      <c r="A69" s="35" t="s">
        <v>50</v>
      </c>
    </row>
    <row r="70" spans="1:9" s="36" customFormat="1" ht="45" customHeight="1" x14ac:dyDescent="0.35">
      <c r="A70" s="39" t="s">
        <v>37</v>
      </c>
      <c r="B70" s="40" t="s">
        <v>44</v>
      </c>
      <c r="C70" s="40"/>
      <c r="D70" s="40" t="s">
        <v>56</v>
      </c>
      <c r="E70" s="37" t="s">
        <v>51</v>
      </c>
      <c r="F70" s="37" t="s">
        <v>29</v>
      </c>
      <c r="G70" s="37" t="s">
        <v>30</v>
      </c>
      <c r="H70" s="37" t="s">
        <v>57</v>
      </c>
      <c r="I70" s="41" t="s">
        <v>6</v>
      </c>
    </row>
    <row r="71" spans="1:9" ht="18" x14ac:dyDescent="0.35">
      <c r="A71" s="34" t="s">
        <v>53</v>
      </c>
      <c r="B71" s="34">
        <v>200301</v>
      </c>
      <c r="C71" s="27"/>
      <c r="D71" s="38">
        <v>45</v>
      </c>
      <c r="E71" s="38" t="s">
        <v>52</v>
      </c>
      <c r="F71" s="38" t="s">
        <v>28</v>
      </c>
      <c r="G71" s="38">
        <f>D71*3*52</f>
        <v>7020</v>
      </c>
      <c r="H71" s="19"/>
      <c r="I71" s="20">
        <f>G71*H71</f>
        <v>0</v>
      </c>
    </row>
    <row r="72" spans="1:9" ht="18.75" thickBot="1" x14ac:dyDescent="0.4">
      <c r="B72" s="42" t="s">
        <v>38</v>
      </c>
      <c r="C72" s="43"/>
      <c r="D72" s="43"/>
      <c r="E72" s="43"/>
      <c r="F72" s="44"/>
      <c r="G72" s="45"/>
      <c r="H72" s="14"/>
      <c r="I72" s="32">
        <f>SUM(I40:I71)</f>
        <v>0</v>
      </c>
    </row>
    <row r="74" spans="1:9" x14ac:dyDescent="0.2">
      <c r="A74" t="s">
        <v>24</v>
      </c>
    </row>
    <row r="75" spans="1:9" x14ac:dyDescent="0.2">
      <c r="A75" t="s">
        <v>54</v>
      </c>
    </row>
    <row r="76" spans="1:9" x14ac:dyDescent="0.2">
      <c r="A76" t="s">
        <v>55</v>
      </c>
    </row>
    <row r="77" spans="1:9" ht="57.75" customHeight="1" x14ac:dyDescent="0.2">
      <c r="A77" s="56" t="s">
        <v>86</v>
      </c>
      <c r="B77" s="56"/>
      <c r="C77" s="56"/>
      <c r="D77" s="56"/>
      <c r="E77" s="56"/>
      <c r="F77" s="56"/>
      <c r="G77" s="56"/>
      <c r="H77" s="56"/>
      <c r="I77" s="56"/>
    </row>
    <row r="78" spans="1:9" x14ac:dyDescent="0.2">
      <c r="A78" t="s">
        <v>87</v>
      </c>
    </row>
    <row r="79" spans="1:9" ht="16.5" thickBot="1" x14ac:dyDescent="0.3">
      <c r="A79" s="35" t="s">
        <v>58</v>
      </c>
    </row>
    <row r="80" spans="1:9" s="36" customFormat="1" ht="45" customHeight="1" x14ac:dyDescent="0.35">
      <c r="A80" s="39" t="s">
        <v>37</v>
      </c>
      <c r="B80" s="40" t="s">
        <v>44</v>
      </c>
      <c r="C80" s="40"/>
      <c r="D80" s="40" t="s">
        <v>60</v>
      </c>
      <c r="E80" s="37"/>
      <c r="F80" s="37" t="s">
        <v>29</v>
      </c>
      <c r="G80" s="37" t="s">
        <v>30</v>
      </c>
      <c r="H80" s="37" t="s">
        <v>57</v>
      </c>
      <c r="I80" s="41" t="s">
        <v>6</v>
      </c>
    </row>
    <row r="81" spans="1:9" ht="18" x14ac:dyDescent="0.35">
      <c r="A81" s="34" t="s">
        <v>59</v>
      </c>
      <c r="B81" s="34">
        <v>200307</v>
      </c>
      <c r="C81" s="27"/>
      <c r="D81" s="38">
        <v>75</v>
      </c>
      <c r="E81" s="38"/>
      <c r="F81" s="38" t="s">
        <v>61</v>
      </c>
      <c r="G81" s="38">
        <v>75</v>
      </c>
      <c r="H81" s="19"/>
      <c r="I81" s="20">
        <f>G81*H81</f>
        <v>0</v>
      </c>
    </row>
    <row r="82" spans="1:9" ht="18.75" thickBot="1" x14ac:dyDescent="0.4">
      <c r="B82" s="42" t="s">
        <v>63</v>
      </c>
      <c r="C82" s="43"/>
      <c r="D82" s="43"/>
      <c r="E82" s="43"/>
      <c r="F82" s="44"/>
      <c r="G82" s="45"/>
      <c r="H82" s="14"/>
      <c r="I82" s="32">
        <f>SUM(I50:I81)</f>
        <v>0</v>
      </c>
    </row>
    <row r="84" spans="1:9" x14ac:dyDescent="0.2">
      <c r="A84" t="s">
        <v>24</v>
      </c>
    </row>
    <row r="85" spans="1:9" x14ac:dyDescent="0.2">
      <c r="A85" t="s">
        <v>62</v>
      </c>
    </row>
    <row r="86" spans="1:9" x14ac:dyDescent="0.2">
      <c r="A86" s="55" t="s">
        <v>88</v>
      </c>
    </row>
    <row r="87" spans="1:9" x14ac:dyDescent="0.2">
      <c r="A87" t="s">
        <v>89</v>
      </c>
    </row>
    <row r="89" spans="1:9" ht="13.5" thickBot="1" x14ac:dyDescent="0.25"/>
    <row r="90" spans="1:9" ht="16.5" thickBot="1" x14ac:dyDescent="0.3">
      <c r="A90" s="46" t="s">
        <v>90</v>
      </c>
      <c r="B90" s="47"/>
      <c r="C90" s="47"/>
      <c r="D90" s="47"/>
      <c r="E90" s="47"/>
      <c r="F90" s="47"/>
      <c r="G90" s="47"/>
      <c r="H90" s="47"/>
      <c r="I90" s="49"/>
    </row>
  </sheetData>
  <mergeCells count="11">
    <mergeCell ref="A51:I51"/>
    <mergeCell ref="A38:B38"/>
    <mergeCell ref="A39:B39"/>
    <mergeCell ref="A41:B41"/>
    <mergeCell ref="A40:B40"/>
    <mergeCell ref="A50:I50"/>
    <mergeCell ref="A52:I52"/>
    <mergeCell ref="A53:I53"/>
    <mergeCell ref="A54:I54"/>
    <mergeCell ref="A55:I55"/>
    <mergeCell ref="A77:I77"/>
  </mergeCells>
  <pageMargins left="0.70866141732283472" right="0.70866141732283472" top="0.78740157480314965" bottom="0.78740157480314965" header="0.31496062992125984" footer="0.31496062992125984"/>
  <pageSetup paperSize="8" fitToHeight="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ageMargins left="0.7" right="0.7" top="0.78740157499999996" bottom="0.78740157499999996"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2</vt:i4>
      </vt:variant>
    </vt:vector>
  </HeadingPairs>
  <TitlesOfParts>
    <vt:vector size="2" baseType="lpstr">
      <vt:lpstr>kalkulační model komplet</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2018-03-28T12:11:29Z</cp:lastPrinted>
  <dcterms:created xsi:type="dcterms:W3CDTF">2012-05-22T11:52:16Z</dcterms:created>
  <dcterms:modified xsi:type="dcterms:W3CDTF">2018-04-05T13:11:48Z</dcterms:modified>
</cp:coreProperties>
</file>