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4"/>
  <workbookPr defaultThemeVersion="166925"/>
  <workbookProtection workbookAlgorithmName="SHA-512" workbookHashValue="LeKJJZYfLpNWPV3U8DEOUyNNWiVq7rbj8vk/vzHJUfzwg2p80byoCWQB58diQ3A07pJUIVQ5OROmWxGE/RW6EQ==" workbookSpinCount="100000" workbookSaltValue="e2rR88PwtxL5pYnfRxfVtg==" lockStructure="1"/>
  <bookViews>
    <workbookView xWindow="0" yWindow="0" windowWidth="14380" windowHeight="5240" activeTab="0"/>
  </bookViews>
  <sheets>
    <sheet name="Struktura nabídkové ce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<sst xmlns="http://schemas.openxmlformats.org/spreadsheetml/2006/main" count="159" uniqueCount="135">
  <si>
    <t>x</t>
  </si>
  <si>
    <t>Kompletní servisní zajištění voleb v 32 okrscích a centrále zadavatele</t>
  </si>
  <si>
    <t>Technické a provozní zajištění akcí</t>
  </si>
  <si>
    <t>ADHOC/DOC</t>
  </si>
  <si>
    <t>INFRA/DOC</t>
  </si>
  <si>
    <t>entit</t>
  </si>
  <si>
    <t>Komplexní zajištění provozní dokumentace</t>
  </si>
  <si>
    <t>ADHOC/AZURE</t>
  </si>
  <si>
    <t>Správa a provoz v prostředí MS Azure</t>
  </si>
  <si>
    <t>ADHOC/O365</t>
  </si>
  <si>
    <t>INFRA/O365</t>
  </si>
  <si>
    <t>instancí</t>
  </si>
  <si>
    <t>Správa a provoz v prostředí MS Office 365</t>
  </si>
  <si>
    <t>instance</t>
  </si>
  <si>
    <t>d. Moodle</t>
  </si>
  <si>
    <t>c. Sharepoint</t>
  </si>
  <si>
    <t>b. WordPress</t>
  </si>
  <si>
    <t>a. Alfresco</t>
  </si>
  <si>
    <t>ADHOC/PORTAL</t>
  </si>
  <si>
    <t>INFRA/PORTAL</t>
  </si>
  <si>
    <t>Správa a provoz elektronického portálu</t>
  </si>
  <si>
    <t>zařízení</t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</si>
  <si>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Mobilní zařízení a tablety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</si>
  <si>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Přenosné počítače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</si>
  <si>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Pracovní stanice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</si>
  <si>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Stolní počítače</t>
    </r>
  </si>
  <si>
    <t>Komplexní správa koncových uživatelských zařízení včetně jejich příslušenství</t>
  </si>
  <si>
    <t>ADHOC/SQL</t>
  </si>
  <si>
    <t>INFRA/SQL</t>
  </si>
  <si>
    <t>Komplexní správa a provoz databázové infrastruktury Microsoft SQL a Oracle</t>
  </si>
  <si>
    <t>ADHOC/VIRT</t>
  </si>
  <si>
    <t>INFRA/VIRT</t>
  </si>
  <si>
    <t>Správa a provoz platforem virtualizace MS Hyper-V, VMWare</t>
  </si>
  <si>
    <t>ADHOC/SEC</t>
  </si>
  <si>
    <t>INFRA/SEC</t>
  </si>
  <si>
    <t>Správa a provoz komplexní bezpečnostní infrastruktury</t>
  </si>
  <si>
    <t>ADHOC/BACKUP</t>
  </si>
  <si>
    <t>INFRA/BACKUP</t>
  </si>
  <si>
    <t>Správa a provoz komplexní infrastruktury zálohování</t>
  </si>
  <si>
    <t>tiskáren</t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</si>
  <si>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zajištění 1. úrovně podpory koncových tiskových zařízení, zejména chybové stavy tiskáren, výměna spotřebního materiálu, jeho distribuce, zajištění součinnosti s dodavatelem tiskového řešení ad.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</si>
  <si>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zajištění fungování nástrojů SafeQ a ScanFlow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</si>
  <si>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podpora tiskové infrastruktury na koncových zařízeních uživatelů</t>
    </r>
  </si>
  <si>
    <t>servery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</si>
  <si>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podpora serverové infrastruktury tisku</t>
    </r>
  </si>
  <si>
    <t>ADHOC/PRINT</t>
  </si>
  <si>
    <t>INFRA/PRINT</t>
  </si>
  <si>
    <t>Správa a provoz infrastruktury skenování a tisku dokumentů</t>
  </si>
  <si>
    <t>ADHOC/CERT</t>
  </si>
  <si>
    <t>INFRA/CERT</t>
  </si>
  <si>
    <t>certifikátů</t>
  </si>
  <si>
    <t>Správa a provoz certifikátů pro zajištění serverového provozu a služeb</t>
  </si>
  <si>
    <t>karet</t>
  </si>
  <si>
    <t>Správa a provoz životního cyklu zaměstnaneckých karet</t>
  </si>
  <si>
    <t>ADHOC/CA</t>
  </si>
  <si>
    <t>INFRA/CA</t>
  </si>
  <si>
    <t>Správa a provoz interní certifikační autority Windows / Linux</t>
  </si>
  <si>
    <t>ADHOC/LDAP</t>
  </si>
  <si>
    <t>INFRA/LDAP</t>
  </si>
  <si>
    <t>Správa a provoz LDAP infrastruktury</t>
  </si>
  <si>
    <t>ADHOC/AD</t>
  </si>
  <si>
    <t>INFRA/AD</t>
  </si>
  <si>
    <t>Správa a provoz infrastruktury MS Active Directory</t>
  </si>
  <si>
    <t>ADHOC/LINUX</t>
  </si>
  <si>
    <t>INFRA/LINUX</t>
  </si>
  <si>
    <t>serverů</t>
  </si>
  <si>
    <t>Komplexní správa a provoz serverů Linux OS</t>
  </si>
  <si>
    <t>Komplexní správa a provoz serverů MS Windows</t>
  </si>
  <si>
    <t>ADHOC/EXCH</t>
  </si>
  <si>
    <t>INFRA/EXCH</t>
  </si>
  <si>
    <t>Správa a provoz organizace MS Exchange</t>
  </si>
  <si>
    <t>ADHOC/ENV</t>
  </si>
  <si>
    <t>INFRA/ENV</t>
  </si>
  <si>
    <t>prostorů</t>
  </si>
  <si>
    <t>Správa a provoz environmentálního monitoringu</t>
  </si>
  <si>
    <t>ADHOC/UPS</t>
  </si>
  <si>
    <t>INFRA/UPS</t>
  </si>
  <si>
    <t>Správa a provoz centrální UPS a samostatných UPS</t>
  </si>
  <si>
    <t>firewallů</t>
  </si>
  <si>
    <t>Správa a provoz firewallové soustavy</t>
  </si>
  <si>
    <t>ADHOC/KAM</t>
  </si>
  <si>
    <t>INFRA/CAM</t>
  </si>
  <si>
    <t>kamer</t>
  </si>
  <si>
    <t>Správa a provoz kamerových systémů</t>
  </si>
  <si>
    <t>sítí</t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</si>
  <si>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Komplexní správa a provoz bezdrátových sítí</t>
    </r>
  </si>
  <si>
    <t>služeb</t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</si>
  <si>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Infrastruktura síťových služby: DNS, DHCP, WINS, IAS, SFTP, NTP   ad.</t>
    </r>
  </si>
  <si>
    <t>VPN</t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</si>
  <si>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Infrastruktura Site to Site VPN a přístupových VPN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</si>
  <si>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Aktivní síťová infrastruktura L2, L3, L4 a L7 – páteřní síťové prvky, přístupové switche, PoE switche</t>
    </r>
  </si>
  <si>
    <t>portů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</si>
  <si>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Pasivní síťová infrastruktura – optické a metalické rozvody, rozvaděče a jejich napájení</t>
    </r>
  </si>
  <si>
    <t>ADHOC/NET</t>
  </si>
  <si>
    <t>INFRA/NET</t>
  </si>
  <si>
    <t>Správa a provoz síťové infrastruktury</t>
  </si>
  <si>
    <t>ADHOC/MONIT</t>
  </si>
  <si>
    <t>INFRA/MONIT</t>
  </si>
  <si>
    <t>Realizace provozního monitoringu a zajištění dohledových služeb infrastrukturní a aplikační vrstvy</t>
  </si>
  <si>
    <t>ADHOC/CONS</t>
  </si>
  <si>
    <t>Technická konzultační činnost a součinnost v oblasti ICT</t>
  </si>
  <si>
    <t>ADHOC/SYSINT</t>
  </si>
  <si>
    <t>Systémová a procesní integrace</t>
  </si>
  <si>
    <t>Cena za člověkoden ADHOC v Kč bez DPH</t>
  </si>
  <si>
    <t>Název katalogového listu ADHOC</t>
  </si>
  <si>
    <t>Předpokládaná vypočítaná cena za 48 kalendářních měsíců INFRA v  Kč bez DPH</t>
  </si>
  <si>
    <t>Paušální cena za 1 kalendářní měsíc INFRA  v Kč bez DPH</t>
  </si>
  <si>
    <t>Název katalogového listu INFRA</t>
  </si>
  <si>
    <t>Typ entity</t>
  </si>
  <si>
    <t>Maximální počet entit v paušální ceně</t>
  </si>
  <si>
    <t>Název katalogového listu</t>
  </si>
  <si>
    <t>#</t>
  </si>
  <si>
    <t>Cena celkem v Kč bez DPH  (48 měsíců)</t>
  </si>
  <si>
    <t>* Uchazeč vyplňuje pouze zeleně vybarvená pole</t>
  </si>
  <si>
    <t>INFRA/CARD</t>
  </si>
  <si>
    <t>ADHOC/CARD</t>
  </si>
  <si>
    <t>INFRA/WIN</t>
  </si>
  <si>
    <t>ADHOC/WIN</t>
  </si>
  <si>
    <t>INFRA/FW</t>
  </si>
  <si>
    <t>ADHOC/FW</t>
  </si>
  <si>
    <t>INFRA/USER</t>
  </si>
  <si>
    <t>ADHOC/USER</t>
  </si>
  <si>
    <t>ADHOC/ACT</t>
  </si>
  <si>
    <t>ADHOC/ELE</t>
  </si>
  <si>
    <t>Celkem za INFRA  (48 měsíců) v Kč bez DPH</t>
  </si>
  <si>
    <t>Celkem za INFRA (1 měsíc) v Kč bez DPH</t>
  </si>
  <si>
    <t>Celkem za ADHOC (48 měsíců) v Kč bez DPH</t>
  </si>
  <si>
    <t>** Uchazeč musí vyplnit všechna zeleně vybarvená pole, jinak je cenová nabídka neplatná.</t>
  </si>
  <si>
    <t>*** Doporučený formát pro případný tisk A3</t>
  </si>
  <si>
    <t>Cena celkem v Kč bez DPH  (12 měsíců)</t>
  </si>
  <si>
    <t>Předpokládaný počet ADHOC člověkodnů za 48 kkalendářních měsíců</t>
  </si>
  <si>
    <t>Celková cena za ADHOC v Kč bez DPH za 48 kalendářních měsíců</t>
  </si>
  <si>
    <t>Celkem za INFRA (12 měsíců) v Kč bez DPH</t>
  </si>
  <si>
    <t>Celkem za ADHOC (12 měsíců) v Kč bez DPH</t>
  </si>
  <si>
    <t>**** Veškeré vypočítané částky jsou zaookrouhleny na celé koruny nahoru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</si>
</sst>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2">
    <border>
      <left/>
      <right/>
      <top/>
      <bottom/>
      <diagonal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justify" vertical="center"/>
    </xf>
    <xf numFmtId="44" fontId="0" fillId="0" borderId="0" xfId="16" applyFont="1"/>
    <xf numFmtId="0" fontId="0" fillId="0" borderId="0" xfId="0" applyFill="1"/>
    <xf numFmtId="164" fontId="0" fillId="0" borderId="0" xfId="16" applyNumberFormat="1" applyFont="1"/>
    <xf numFmtId="44" fontId="3" fillId="0" borderId="0" xfId="16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44" fontId="0" fillId="0" borderId="0" xfId="16" applyFont="1" applyAlignment="1">
      <alignment horizontal="center"/>
    </xf>
    <xf numFmtId="164" fontId="0" fillId="0" borderId="0" xfId="16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2" borderId="0" xfId="16" applyFont="1" applyFill="1" applyProtection="1">
      <protection locked="0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4" fontId="3" fillId="0" borderId="0" xfId="16" applyFont="1" applyBorder="1" applyAlignment="1">
      <alignment horizontal="center"/>
    </xf>
    <xf numFmtId="0" fontId="5" fillId="0" borderId="0" xfId="0" applyFont="1" applyFill="1" applyAlignment="1">
      <alignment horizontal="justify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vertical="center"/>
    </xf>
    <xf numFmtId="0" fontId="0" fillId="0" borderId="0" xfId="0" applyFont="1"/>
    <xf numFmtId="44" fontId="0" fillId="0" borderId="0" xfId="16" applyFont="1"/>
    <xf numFmtId="0" fontId="0" fillId="0" borderId="0" xfId="0" applyFont="1" applyAlignment="1">
      <alignment horizontal="center"/>
    </xf>
    <xf numFmtId="0" fontId="6" fillId="3" borderId="0" xfId="0" applyFont="1" applyFill="1" applyAlignment="1">
      <alignment horizontal="justify" vertical="center"/>
    </xf>
    <xf numFmtId="44" fontId="6" fillId="3" borderId="0" xfId="16" applyFont="1" applyFill="1"/>
    <xf numFmtId="44" fontId="6" fillId="3" borderId="0" xfId="0" applyNumberFormat="1" applyFont="1" applyFill="1"/>
    <xf numFmtId="0" fontId="7" fillId="0" borderId="0" xfId="0" applyFont="1"/>
    <xf numFmtId="0" fontId="8" fillId="4" borderId="0" xfId="0" applyFont="1" applyFill="1" applyAlignment="1">
      <alignment horizontal="justify" vertical="center"/>
    </xf>
    <xf numFmtId="44" fontId="8" fillId="4" borderId="0" xfId="0" applyNumberFormat="1" applyFont="1" applyFill="1"/>
    <xf numFmtId="0" fontId="2" fillId="0" borderId="1" xfId="0" applyFont="1" applyBorder="1" applyAlignment="1">
      <alignment horizontal="center" textRotation="90" wrapText="1"/>
    </xf>
    <xf numFmtId="44" fontId="3" fillId="0" borderId="1" xfId="16" applyFont="1" applyBorder="1" applyAlignment="1">
      <alignment horizontal="center"/>
    </xf>
    <xf numFmtId="44" fontId="0" fillId="0" borderId="1" xfId="16" applyFont="1" applyBorder="1"/>
    <xf numFmtId="44" fontId="0" fillId="0" borderId="1" xfId="16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0_ ;\-0\ 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/>
        <right style="thick"/>
        <top/>
        <bottom/>
        <vertical/>
        <horizontal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none"/>
      </fill>
      <alignment horizontal="justify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46" totalsRowShown="0" headerRowDxfId="11" dataDxfId="10">
  <autoFilter ref="A1:K46"/>
  <tableColumns count="11">
    <tableColumn id="1" name="#"/>
    <tableColumn id="2" name="Název katalogového listu" dataDxfId="9"/>
    <tableColumn id="3" name="Název katalogového listu INFRA" dataDxfId="8"/>
    <tableColumn id="4" name="Maximální počet entit v paušální ceně" dataDxfId="7"/>
    <tableColumn id="5" name="Typ entity" dataDxfId="6"/>
    <tableColumn id="6" name="Paušální cena za 1 kalendářní měsíc INFRA  v Kč bez DPH" dataDxfId="5"/>
    <tableColumn id="7" name="Předpokládaná vypočítaná cena za 48 kalendářních měsíců INFRA v  Kč bez DPH" dataDxfId="4"/>
    <tableColumn id="8" name="Název katalogového listu ADHOC" dataDxfId="3"/>
    <tableColumn id="9" name="Předpokládaný počet ADHOC člověkodnů za 48 kkalendářních měsíců" dataDxfId="2"/>
    <tableColumn id="10" name="Cena za člověkoden ADHOC v Kč bez DPH" dataDxfId="1"/>
    <tableColumn id="11" name="Celková cena za ADHOC v Kč bez DPH za 48 kalendářních měsíců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5DE0-610F-4A6E-B6C5-E405DAEBCABE}">
  <dimension ref="A1:K73"/>
  <sheetViews>
    <sheetView tabSelected="1" workbookViewId="0" topLeftCell="A1">
      <selection activeCell="J2" sqref="J2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14.140625" style="0" bestFit="1" customWidth="1"/>
    <col min="4" max="4" width="7.140625" style="0" customWidth="1"/>
    <col min="5" max="5" width="10.140625" style="0" bestFit="1" customWidth="1"/>
    <col min="6" max="6" width="14.57421875" style="0" customWidth="1"/>
    <col min="7" max="7" width="15.57421875" style="0" customWidth="1"/>
    <col min="8" max="8" width="14.7109375" style="1" bestFit="1" customWidth="1"/>
    <col min="9" max="9" width="11.28125" style="0" bestFit="1" customWidth="1"/>
    <col min="10" max="10" width="15.57421875" style="0" customWidth="1"/>
    <col min="11" max="11" width="16.421875" style="0" customWidth="1"/>
  </cols>
  <sheetData>
    <row r="1" spans="1:11" ht="105">
      <c r="A1" s="13" t="s">
        <v>111</v>
      </c>
      <c r="B1" s="15" t="s">
        <v>110</v>
      </c>
      <c r="C1" s="16" t="s">
        <v>107</v>
      </c>
      <c r="D1" s="16" t="s">
        <v>109</v>
      </c>
      <c r="E1" s="16" t="s">
        <v>108</v>
      </c>
      <c r="F1" s="16" t="s">
        <v>106</v>
      </c>
      <c r="G1" s="32" t="s">
        <v>105</v>
      </c>
      <c r="H1" s="16" t="s">
        <v>104</v>
      </c>
      <c r="I1" s="16" t="s">
        <v>130</v>
      </c>
      <c r="J1" s="16" t="s">
        <v>103</v>
      </c>
      <c r="K1" s="16" t="s">
        <v>131</v>
      </c>
    </row>
    <row r="2" spans="1:11" ht="15">
      <c r="A2">
        <v>1</v>
      </c>
      <c r="B2" s="20" t="s">
        <v>102</v>
      </c>
      <c r="C2" s="17"/>
      <c r="D2" s="18"/>
      <c r="E2" s="18"/>
      <c r="F2" s="19"/>
      <c r="G2" s="33"/>
      <c r="H2" s="21" t="s">
        <v>101</v>
      </c>
      <c r="I2" s="5">
        <v>200</v>
      </c>
      <c r="J2" s="14"/>
      <c r="K2" s="3">
        <f>I2*J2</f>
        <v>0</v>
      </c>
    </row>
    <row r="3" spans="1:11" ht="15">
      <c r="A3">
        <v>2</v>
      </c>
      <c r="B3" s="20" t="s">
        <v>100</v>
      </c>
      <c r="C3" s="17"/>
      <c r="D3" s="18"/>
      <c r="E3" s="18"/>
      <c r="F3" s="19"/>
      <c r="G3" s="33"/>
      <c r="H3" s="21" t="s">
        <v>99</v>
      </c>
      <c r="I3" s="5">
        <v>200</v>
      </c>
      <c r="J3" s="14"/>
      <c r="K3" s="3">
        <f>I3*J3</f>
        <v>0</v>
      </c>
    </row>
    <row r="4" spans="1:11" ht="28">
      <c r="A4">
        <v>3</v>
      </c>
      <c r="B4" s="20" t="s">
        <v>98</v>
      </c>
      <c r="C4" s="21" t="s">
        <v>97</v>
      </c>
      <c r="D4" s="10">
        <v>500</v>
      </c>
      <c r="E4" s="8" t="s">
        <v>5</v>
      </c>
      <c r="F4" s="14"/>
      <c r="G4" s="34">
        <f>F4*48</f>
        <v>0</v>
      </c>
      <c r="H4" s="21" t="s">
        <v>96</v>
      </c>
      <c r="I4" s="5">
        <v>40</v>
      </c>
      <c r="J4" s="14"/>
      <c r="K4" s="3">
        <f>I4*J4</f>
        <v>0</v>
      </c>
    </row>
    <row r="5" spans="1:11" ht="15">
      <c r="A5">
        <v>4</v>
      </c>
      <c r="B5" s="20" t="s">
        <v>95</v>
      </c>
      <c r="C5" s="21" t="s">
        <v>94</v>
      </c>
      <c r="D5" s="10"/>
      <c r="E5" s="8"/>
      <c r="F5" s="14"/>
      <c r="G5" s="34">
        <f>F5*48</f>
        <v>0</v>
      </c>
      <c r="H5" s="13" t="s">
        <v>93</v>
      </c>
      <c r="I5" s="5">
        <v>80</v>
      </c>
      <c r="J5" s="14"/>
      <c r="K5" s="3">
        <f>I5*J5</f>
        <v>0</v>
      </c>
    </row>
    <row r="6" spans="2:11" ht="28">
      <c r="B6" s="2" t="s">
        <v>92</v>
      </c>
      <c r="C6" s="1"/>
      <c r="D6" s="10">
        <v>1000</v>
      </c>
      <c r="E6" s="8" t="s">
        <v>91</v>
      </c>
      <c r="F6" s="11"/>
      <c r="G6" s="35"/>
      <c r="I6" s="12"/>
      <c r="J6" s="11"/>
      <c r="K6" s="11"/>
    </row>
    <row r="7" spans="2:11" ht="28">
      <c r="B7" s="2" t="s">
        <v>90</v>
      </c>
      <c r="C7" s="1"/>
      <c r="D7" s="10">
        <v>50</v>
      </c>
      <c r="E7" s="8" t="s">
        <v>21</v>
      </c>
      <c r="F7" s="11"/>
      <c r="G7" s="35"/>
      <c r="I7" s="12"/>
      <c r="J7" s="11"/>
      <c r="K7" s="11"/>
    </row>
    <row r="8" spans="2:11" ht="15">
      <c r="B8" s="2" t="s">
        <v>89</v>
      </c>
      <c r="C8" s="1"/>
      <c r="D8" s="10">
        <v>10</v>
      </c>
      <c r="E8" s="8" t="s">
        <v>88</v>
      </c>
      <c r="F8" s="11"/>
      <c r="G8" s="35"/>
      <c r="I8" s="12"/>
      <c r="J8" s="11"/>
      <c r="K8" s="11"/>
    </row>
    <row r="9" spans="2:11" ht="15">
      <c r="B9" s="2" t="s">
        <v>87</v>
      </c>
      <c r="C9" s="1"/>
      <c r="D9" s="10">
        <v>20</v>
      </c>
      <c r="E9" s="8" t="s">
        <v>86</v>
      </c>
      <c r="F9" s="11"/>
      <c r="G9" s="35"/>
      <c r="I9" s="12"/>
      <c r="J9" s="11"/>
      <c r="K9" s="11"/>
    </row>
    <row r="10" spans="2:11" ht="15">
      <c r="B10" s="2" t="s">
        <v>85</v>
      </c>
      <c r="C10" s="1"/>
      <c r="D10" s="10">
        <v>10</v>
      </c>
      <c r="E10" s="8" t="s">
        <v>84</v>
      </c>
      <c r="F10" s="11" t="s">
        <v>0</v>
      </c>
      <c r="G10" s="35" t="s">
        <v>0</v>
      </c>
      <c r="H10" s="1" t="s">
        <v>0</v>
      </c>
      <c r="I10" s="12" t="s">
        <v>0</v>
      </c>
      <c r="J10" s="11"/>
      <c r="K10" s="11" t="s">
        <v>0</v>
      </c>
    </row>
    <row r="11" spans="1:11" ht="15">
      <c r="A11">
        <v>5</v>
      </c>
      <c r="B11" s="20" t="s">
        <v>83</v>
      </c>
      <c r="C11" s="21" t="s">
        <v>81</v>
      </c>
      <c r="D11" s="10">
        <v>30</v>
      </c>
      <c r="E11" s="8" t="s">
        <v>82</v>
      </c>
      <c r="F11" s="14"/>
      <c r="G11" s="34">
        <f aca="true" t="shared" si="0" ref="G11:G23">F11*48</f>
        <v>0</v>
      </c>
      <c r="H11" s="13" t="s">
        <v>80</v>
      </c>
      <c r="I11" s="5">
        <v>40</v>
      </c>
      <c r="J11" s="14"/>
      <c r="K11" s="3">
        <f aca="true" t="shared" si="1" ref="K11:K23">I11*J11</f>
        <v>0</v>
      </c>
    </row>
    <row r="12" spans="1:11" ht="15">
      <c r="A12">
        <v>6</v>
      </c>
      <c r="B12" s="20" t="s">
        <v>79</v>
      </c>
      <c r="C12" s="21" t="s">
        <v>118</v>
      </c>
      <c r="D12" s="10">
        <v>10</v>
      </c>
      <c r="E12" s="8" t="s">
        <v>78</v>
      </c>
      <c r="F12" s="14"/>
      <c r="G12" s="34">
        <f t="shared" si="0"/>
        <v>0</v>
      </c>
      <c r="H12" s="13" t="s">
        <v>119</v>
      </c>
      <c r="I12" s="5">
        <v>40</v>
      </c>
      <c r="J12" s="14"/>
      <c r="K12" s="3">
        <f t="shared" si="1"/>
        <v>0</v>
      </c>
    </row>
    <row r="13" spans="1:11" ht="15">
      <c r="A13">
        <v>7</v>
      </c>
      <c r="B13" s="20" t="s">
        <v>77</v>
      </c>
      <c r="C13" s="21" t="s">
        <v>76</v>
      </c>
      <c r="D13" s="10">
        <v>20</v>
      </c>
      <c r="E13" s="8" t="s">
        <v>21</v>
      </c>
      <c r="F13" s="14"/>
      <c r="G13" s="34">
        <f t="shared" si="0"/>
        <v>0</v>
      </c>
      <c r="H13" s="13" t="s">
        <v>75</v>
      </c>
      <c r="I13" s="5">
        <v>20</v>
      </c>
      <c r="J13" s="14"/>
      <c r="K13" s="3">
        <f t="shared" si="1"/>
        <v>0</v>
      </c>
    </row>
    <row r="14" spans="1:11" ht="15">
      <c r="A14">
        <v>8</v>
      </c>
      <c r="B14" s="20" t="s">
        <v>74</v>
      </c>
      <c r="C14" s="21" t="s">
        <v>72</v>
      </c>
      <c r="D14" s="10">
        <v>10</v>
      </c>
      <c r="E14" s="8" t="s">
        <v>73</v>
      </c>
      <c r="F14" s="14"/>
      <c r="G14" s="34">
        <f t="shared" si="0"/>
        <v>0</v>
      </c>
      <c r="H14" s="13" t="s">
        <v>71</v>
      </c>
      <c r="I14" s="5">
        <v>20</v>
      </c>
      <c r="J14" s="14"/>
      <c r="K14" s="3">
        <f t="shared" si="1"/>
        <v>0</v>
      </c>
    </row>
    <row r="15" spans="1:11" ht="15">
      <c r="A15">
        <v>9</v>
      </c>
      <c r="B15" s="20" t="s">
        <v>70</v>
      </c>
      <c r="C15" s="21" t="s">
        <v>69</v>
      </c>
      <c r="D15" s="10">
        <v>3</v>
      </c>
      <c r="E15" s="8" t="s">
        <v>43</v>
      </c>
      <c r="F15" s="14"/>
      <c r="G15" s="34">
        <f t="shared" si="0"/>
        <v>0</v>
      </c>
      <c r="H15" s="13" t="s">
        <v>68</v>
      </c>
      <c r="I15" s="5">
        <v>80</v>
      </c>
      <c r="J15" s="14"/>
      <c r="K15" s="3">
        <f t="shared" si="1"/>
        <v>0</v>
      </c>
    </row>
    <row r="16" spans="1:11" ht="15">
      <c r="A16">
        <v>10</v>
      </c>
      <c r="B16" s="20" t="s">
        <v>67</v>
      </c>
      <c r="C16" s="21" t="s">
        <v>116</v>
      </c>
      <c r="D16" s="10">
        <v>70</v>
      </c>
      <c r="E16" s="8" t="s">
        <v>65</v>
      </c>
      <c r="F16" s="14"/>
      <c r="G16" s="34">
        <f t="shared" si="0"/>
        <v>0</v>
      </c>
      <c r="H16" s="13" t="s">
        <v>117</v>
      </c>
      <c r="I16" s="5">
        <v>80</v>
      </c>
      <c r="J16" s="14"/>
      <c r="K16" s="3">
        <f t="shared" si="1"/>
        <v>0</v>
      </c>
    </row>
    <row r="17" spans="1:11" ht="15">
      <c r="A17">
        <v>11</v>
      </c>
      <c r="B17" s="20" t="s">
        <v>66</v>
      </c>
      <c r="C17" s="21" t="s">
        <v>64</v>
      </c>
      <c r="D17" s="10">
        <v>20</v>
      </c>
      <c r="E17" s="8" t="s">
        <v>65</v>
      </c>
      <c r="F17" s="14"/>
      <c r="G17" s="34">
        <f t="shared" si="0"/>
        <v>0</v>
      </c>
      <c r="H17" s="13" t="s">
        <v>63</v>
      </c>
      <c r="I17" s="5">
        <v>80</v>
      </c>
      <c r="J17" s="14"/>
      <c r="K17" s="3">
        <f t="shared" si="1"/>
        <v>0</v>
      </c>
    </row>
    <row r="18" spans="1:11" ht="15">
      <c r="A18">
        <v>12</v>
      </c>
      <c r="B18" s="20" t="s">
        <v>62</v>
      </c>
      <c r="C18" s="21" t="s">
        <v>61</v>
      </c>
      <c r="D18" s="10">
        <v>3</v>
      </c>
      <c r="E18" s="8" t="s">
        <v>13</v>
      </c>
      <c r="F18" s="14"/>
      <c r="G18" s="34">
        <f t="shared" si="0"/>
        <v>0</v>
      </c>
      <c r="H18" s="13" t="s">
        <v>60</v>
      </c>
      <c r="I18" s="5">
        <v>40</v>
      </c>
      <c r="J18" s="14"/>
      <c r="K18" s="3">
        <f t="shared" si="1"/>
        <v>0</v>
      </c>
    </row>
    <row r="19" spans="1:11" ht="15">
      <c r="A19">
        <v>13</v>
      </c>
      <c r="B19" s="20" t="s">
        <v>59</v>
      </c>
      <c r="C19" s="21" t="s">
        <v>58</v>
      </c>
      <c r="D19" s="10">
        <v>3</v>
      </c>
      <c r="E19" s="8" t="s">
        <v>13</v>
      </c>
      <c r="F19" s="14"/>
      <c r="G19" s="34">
        <f t="shared" si="0"/>
        <v>0</v>
      </c>
      <c r="H19" s="13" t="s">
        <v>57</v>
      </c>
      <c r="I19" s="5">
        <v>40</v>
      </c>
      <c r="J19" s="14"/>
      <c r="K19" s="3">
        <f t="shared" si="1"/>
        <v>0</v>
      </c>
    </row>
    <row r="20" spans="1:11" ht="15">
      <c r="A20">
        <v>14</v>
      </c>
      <c r="B20" s="20" t="s">
        <v>56</v>
      </c>
      <c r="C20" s="21" t="s">
        <v>55</v>
      </c>
      <c r="D20" s="10">
        <v>2</v>
      </c>
      <c r="E20" s="8" t="s">
        <v>13</v>
      </c>
      <c r="F20" s="14"/>
      <c r="G20" s="34">
        <f t="shared" si="0"/>
        <v>0</v>
      </c>
      <c r="H20" s="13" t="s">
        <v>54</v>
      </c>
      <c r="I20" s="5">
        <v>80</v>
      </c>
      <c r="J20" s="14"/>
      <c r="K20" s="3">
        <f t="shared" si="1"/>
        <v>0</v>
      </c>
    </row>
    <row r="21" spans="1:11" ht="15">
      <c r="A21">
        <v>15</v>
      </c>
      <c r="B21" s="20" t="s">
        <v>53</v>
      </c>
      <c r="C21" s="21" t="s">
        <v>114</v>
      </c>
      <c r="D21" s="10">
        <v>350</v>
      </c>
      <c r="E21" s="8" t="s">
        <v>52</v>
      </c>
      <c r="F21" s="14"/>
      <c r="G21" s="34">
        <f t="shared" si="0"/>
        <v>0</v>
      </c>
      <c r="H21" s="13" t="s">
        <v>115</v>
      </c>
      <c r="I21" s="5">
        <v>80</v>
      </c>
      <c r="J21" s="14"/>
      <c r="K21" s="3">
        <f t="shared" si="1"/>
        <v>0</v>
      </c>
    </row>
    <row r="22" spans="1:11" ht="15">
      <c r="A22">
        <v>16</v>
      </c>
      <c r="B22" s="20" t="s">
        <v>51</v>
      </c>
      <c r="C22" s="21" t="s">
        <v>49</v>
      </c>
      <c r="D22" s="10">
        <v>200</v>
      </c>
      <c r="E22" s="8" t="s">
        <v>50</v>
      </c>
      <c r="F22" s="14"/>
      <c r="G22" s="34">
        <f t="shared" si="0"/>
        <v>0</v>
      </c>
      <c r="H22" s="13" t="s">
        <v>48</v>
      </c>
      <c r="I22" s="5">
        <v>20</v>
      </c>
      <c r="J22" s="14"/>
      <c r="K22" s="3">
        <f t="shared" si="1"/>
        <v>0</v>
      </c>
    </row>
    <row r="23" spans="1:11" ht="15">
      <c r="A23">
        <v>17</v>
      </c>
      <c r="B23" s="20" t="s">
        <v>47</v>
      </c>
      <c r="C23" s="21" t="s">
        <v>46</v>
      </c>
      <c r="D23" s="10"/>
      <c r="E23" s="8"/>
      <c r="F23" s="14"/>
      <c r="G23" s="34">
        <f t="shared" si="0"/>
        <v>0</v>
      </c>
      <c r="H23" s="13" t="s">
        <v>45</v>
      </c>
      <c r="I23" s="5">
        <v>20</v>
      </c>
      <c r="J23" s="14"/>
      <c r="K23" s="3">
        <f t="shared" si="1"/>
        <v>0</v>
      </c>
    </row>
    <row r="24" spans="2:11" ht="15">
      <c r="B24" s="2" t="s">
        <v>44</v>
      </c>
      <c r="C24" s="1"/>
      <c r="D24" s="10">
        <v>3</v>
      </c>
      <c r="E24" s="8" t="s">
        <v>43</v>
      </c>
      <c r="F24" s="11"/>
      <c r="G24" s="35"/>
      <c r="I24" s="12"/>
      <c r="J24" s="11"/>
      <c r="K24" s="11"/>
    </row>
    <row r="25" spans="2:11" ht="15">
      <c r="B25" s="2" t="s">
        <v>42</v>
      </c>
      <c r="C25" s="1"/>
      <c r="D25" s="10">
        <v>400</v>
      </c>
      <c r="E25" s="8" t="s">
        <v>21</v>
      </c>
      <c r="F25" s="11"/>
      <c r="G25" s="35"/>
      <c r="I25" s="12"/>
      <c r="J25" s="11"/>
      <c r="K25" s="11"/>
    </row>
    <row r="26" spans="2:11" ht="15">
      <c r="B26" s="2" t="s">
        <v>41</v>
      </c>
      <c r="C26" s="1"/>
      <c r="D26" s="10">
        <v>4</v>
      </c>
      <c r="E26" s="8" t="s">
        <v>13</v>
      </c>
      <c r="F26" s="11"/>
      <c r="G26" s="35"/>
      <c r="I26" s="12"/>
      <c r="J26" s="11"/>
      <c r="K26" s="11"/>
    </row>
    <row r="27" spans="2:11" ht="42">
      <c r="B27" s="2" t="s">
        <v>40</v>
      </c>
      <c r="C27" s="1"/>
      <c r="D27" s="10">
        <v>150</v>
      </c>
      <c r="E27" s="8" t="s">
        <v>39</v>
      </c>
      <c r="F27" s="11"/>
      <c r="G27" s="35"/>
      <c r="I27" s="12"/>
      <c r="J27" s="11"/>
      <c r="K27" s="11"/>
    </row>
    <row r="28" spans="1:11" ht="15">
      <c r="A28">
        <v>18</v>
      </c>
      <c r="B28" s="20" t="s">
        <v>38</v>
      </c>
      <c r="C28" s="21" t="s">
        <v>37</v>
      </c>
      <c r="D28" s="10">
        <v>110</v>
      </c>
      <c r="E28" s="8" t="s">
        <v>21</v>
      </c>
      <c r="F28" s="14"/>
      <c r="G28" s="34">
        <f>F28*48</f>
        <v>0</v>
      </c>
      <c r="H28" s="13" t="s">
        <v>36</v>
      </c>
      <c r="I28" s="5">
        <v>20</v>
      </c>
      <c r="J28" s="14"/>
      <c r="K28" s="3">
        <f>I28*J28</f>
        <v>0</v>
      </c>
    </row>
    <row r="29" spans="1:11" ht="15">
      <c r="A29">
        <v>19</v>
      </c>
      <c r="B29" s="20" t="s">
        <v>35</v>
      </c>
      <c r="C29" s="21" t="s">
        <v>34</v>
      </c>
      <c r="D29" s="10">
        <v>600</v>
      </c>
      <c r="E29" s="8" t="s">
        <v>21</v>
      </c>
      <c r="F29" s="14"/>
      <c r="G29" s="34">
        <f>F29*48</f>
        <v>0</v>
      </c>
      <c r="H29" s="13" t="s">
        <v>33</v>
      </c>
      <c r="I29" s="5">
        <v>80</v>
      </c>
      <c r="J29" s="14"/>
      <c r="K29" s="3">
        <f>I29*J29</f>
        <v>0</v>
      </c>
    </row>
    <row r="30" spans="1:11" ht="15">
      <c r="A30">
        <v>20</v>
      </c>
      <c r="B30" s="20" t="s">
        <v>32</v>
      </c>
      <c r="C30" s="21" t="s">
        <v>31</v>
      </c>
      <c r="D30" s="10">
        <v>15</v>
      </c>
      <c r="E30" s="8" t="s">
        <v>11</v>
      </c>
      <c r="F30" s="14"/>
      <c r="G30" s="34">
        <f>F30*48</f>
        <v>0</v>
      </c>
      <c r="H30" s="13" t="s">
        <v>30</v>
      </c>
      <c r="I30" s="5">
        <v>20</v>
      </c>
      <c r="J30" s="14"/>
      <c r="K30" s="3">
        <f>I30*J30</f>
        <v>0</v>
      </c>
    </row>
    <row r="31" spans="1:11" ht="28">
      <c r="A31">
        <v>21</v>
      </c>
      <c r="B31" s="20" t="s">
        <v>29</v>
      </c>
      <c r="C31" s="21" t="s">
        <v>28</v>
      </c>
      <c r="D31" s="10">
        <v>3</v>
      </c>
      <c r="E31" s="8" t="s">
        <v>13</v>
      </c>
      <c r="F31" s="14"/>
      <c r="G31" s="34">
        <f>F31*48</f>
        <v>0</v>
      </c>
      <c r="H31" s="13" t="s">
        <v>27</v>
      </c>
      <c r="I31" s="5">
        <v>20</v>
      </c>
      <c r="J31" s="14"/>
      <c r="K31" s="3">
        <f>I31*J31</f>
        <v>0</v>
      </c>
    </row>
    <row r="32" spans="1:11" ht="28">
      <c r="A32">
        <v>22</v>
      </c>
      <c r="B32" s="20" t="s">
        <v>26</v>
      </c>
      <c r="C32" s="21" t="s">
        <v>120</v>
      </c>
      <c r="D32" s="10"/>
      <c r="E32" s="1"/>
      <c r="F32" s="14"/>
      <c r="G32" s="34">
        <f>F32*48</f>
        <v>0</v>
      </c>
      <c r="H32" s="13" t="s">
        <v>121</v>
      </c>
      <c r="I32" s="5">
        <v>200</v>
      </c>
      <c r="J32" s="14"/>
      <c r="K32" s="3">
        <f>I32*J32</f>
        <v>0</v>
      </c>
    </row>
    <row r="33" spans="2:11" ht="15">
      <c r="B33" s="2" t="s">
        <v>25</v>
      </c>
      <c r="C33" s="1"/>
      <c r="D33" s="10">
        <v>300</v>
      </c>
      <c r="E33" s="8" t="s">
        <v>21</v>
      </c>
      <c r="F33" s="11"/>
      <c r="G33" s="35"/>
      <c r="I33" s="12"/>
      <c r="J33" s="11"/>
      <c r="K33" s="11"/>
    </row>
    <row r="34" spans="2:11" ht="15">
      <c r="B34" s="2" t="s">
        <v>24</v>
      </c>
      <c r="C34" s="1"/>
      <c r="D34" s="10">
        <v>10</v>
      </c>
      <c r="E34" s="8" t="s">
        <v>21</v>
      </c>
      <c r="F34" s="11"/>
      <c r="G34" s="35"/>
      <c r="I34" s="12"/>
      <c r="J34" s="11"/>
      <c r="K34" s="11"/>
    </row>
    <row r="35" spans="2:11" ht="15">
      <c r="B35" s="2" t="s">
        <v>23</v>
      </c>
      <c r="C35" s="1"/>
      <c r="D35" s="10">
        <v>100</v>
      </c>
      <c r="E35" s="8" t="s">
        <v>21</v>
      </c>
      <c r="F35" s="11"/>
      <c r="G35" s="35"/>
      <c r="I35" s="12"/>
      <c r="J35" s="11"/>
      <c r="K35" s="11"/>
    </row>
    <row r="36" spans="2:11" ht="15">
      <c r="B36" s="2" t="s">
        <v>22</v>
      </c>
      <c r="C36" s="1"/>
      <c r="D36" s="10">
        <v>400</v>
      </c>
      <c r="E36" s="8" t="s">
        <v>21</v>
      </c>
      <c r="F36" s="11"/>
      <c r="G36" s="35"/>
      <c r="I36" s="12"/>
      <c r="J36" s="11"/>
      <c r="K36" s="11"/>
    </row>
    <row r="37" spans="1:11" ht="15">
      <c r="A37">
        <v>23</v>
      </c>
      <c r="B37" s="20" t="s">
        <v>20</v>
      </c>
      <c r="C37" s="21" t="s">
        <v>19</v>
      </c>
      <c r="D37" s="10"/>
      <c r="E37" s="8"/>
      <c r="F37" s="14"/>
      <c r="G37" s="34">
        <f>F37*48</f>
        <v>0</v>
      </c>
      <c r="H37" s="13" t="s">
        <v>18</v>
      </c>
      <c r="I37" s="5">
        <v>80</v>
      </c>
      <c r="J37" s="14"/>
      <c r="K37" s="3">
        <f>I37*J37</f>
        <v>0</v>
      </c>
    </row>
    <row r="38" spans="2:11" ht="15">
      <c r="B38" s="2" t="s">
        <v>17</v>
      </c>
      <c r="C38" s="7"/>
      <c r="D38" s="10">
        <v>3</v>
      </c>
      <c r="E38" s="8" t="s">
        <v>13</v>
      </c>
      <c r="F38" s="6"/>
      <c r="G38" s="33"/>
      <c r="H38" s="7"/>
      <c r="I38" s="9"/>
      <c r="J38" s="6"/>
      <c r="K38" s="6"/>
    </row>
    <row r="39" spans="2:11" ht="15">
      <c r="B39" s="2" t="s">
        <v>16</v>
      </c>
      <c r="C39" s="7"/>
      <c r="D39" s="10">
        <v>2</v>
      </c>
      <c r="E39" s="8" t="s">
        <v>13</v>
      </c>
      <c r="F39" s="6"/>
      <c r="G39" s="33"/>
      <c r="H39" s="7"/>
      <c r="I39" s="9"/>
      <c r="J39" s="6"/>
      <c r="K39" s="6"/>
    </row>
    <row r="40" spans="2:11" ht="15">
      <c r="B40" s="2" t="s">
        <v>15</v>
      </c>
      <c r="C40" s="7"/>
      <c r="D40" s="10">
        <v>2</v>
      </c>
      <c r="E40" s="8" t="s">
        <v>13</v>
      </c>
      <c r="F40" s="6"/>
      <c r="G40" s="33"/>
      <c r="H40" s="7"/>
      <c r="I40" s="9"/>
      <c r="J40" s="6"/>
      <c r="K40" s="6"/>
    </row>
    <row r="41" spans="2:11" ht="15">
      <c r="B41" s="2" t="s">
        <v>14</v>
      </c>
      <c r="C41" s="7"/>
      <c r="D41" s="10">
        <v>1</v>
      </c>
      <c r="E41" s="8" t="s">
        <v>13</v>
      </c>
      <c r="F41" s="6"/>
      <c r="G41" s="33"/>
      <c r="H41" s="7"/>
      <c r="I41" s="9"/>
      <c r="J41" s="6"/>
      <c r="K41" s="6"/>
    </row>
    <row r="42" spans="1:11" ht="15">
      <c r="A42">
        <v>24</v>
      </c>
      <c r="B42" s="22" t="s">
        <v>12</v>
      </c>
      <c r="C42" s="13" t="s">
        <v>10</v>
      </c>
      <c r="D42" s="10">
        <v>200</v>
      </c>
      <c r="E42" s="8" t="s">
        <v>11</v>
      </c>
      <c r="F42" s="14"/>
      <c r="G42" s="34">
        <f>F42*48</f>
        <v>0</v>
      </c>
      <c r="H42" s="13" t="s">
        <v>9</v>
      </c>
      <c r="I42" s="5">
        <v>40</v>
      </c>
      <c r="J42" s="14"/>
      <c r="K42" s="3">
        <f>I42*J42</f>
        <v>0</v>
      </c>
    </row>
    <row r="43" spans="1:11" ht="15">
      <c r="A43">
        <v>25</v>
      </c>
      <c r="B43" s="22" t="s">
        <v>8</v>
      </c>
      <c r="C43" s="7"/>
      <c r="D43" s="8"/>
      <c r="E43" s="8"/>
      <c r="F43" s="6"/>
      <c r="G43" s="33"/>
      <c r="H43" s="13" t="s">
        <v>7</v>
      </c>
      <c r="I43" s="5">
        <v>80</v>
      </c>
      <c r="J43" s="14"/>
      <c r="K43" s="3">
        <f>I43*J43</f>
        <v>0</v>
      </c>
    </row>
    <row r="44" spans="1:11" ht="15">
      <c r="A44">
        <v>26</v>
      </c>
      <c r="B44" s="22" t="s">
        <v>6</v>
      </c>
      <c r="C44" s="13" t="s">
        <v>4</v>
      </c>
      <c r="D44" s="10">
        <v>10000</v>
      </c>
      <c r="E44" s="8" t="s">
        <v>5</v>
      </c>
      <c r="F44" s="14"/>
      <c r="G44" s="34">
        <f>F44*48</f>
        <v>0</v>
      </c>
      <c r="H44" s="13" t="s">
        <v>3</v>
      </c>
      <c r="I44" s="5">
        <v>40</v>
      </c>
      <c r="J44" s="14"/>
      <c r="K44" s="3">
        <f>I44*J44</f>
        <v>0</v>
      </c>
    </row>
    <row r="45" spans="1:11" ht="15">
      <c r="A45">
        <v>27</v>
      </c>
      <c r="B45" s="22" t="s">
        <v>2</v>
      </c>
      <c r="C45" s="7"/>
      <c r="D45" s="8"/>
      <c r="E45" s="8"/>
      <c r="F45" s="6"/>
      <c r="G45" s="33"/>
      <c r="H45" s="13" t="s">
        <v>122</v>
      </c>
      <c r="I45" s="5">
        <v>50</v>
      </c>
      <c r="J45" s="14"/>
      <c r="K45" s="3">
        <f>I45*J45</f>
        <v>0</v>
      </c>
    </row>
    <row r="46" spans="1:11" ht="15">
      <c r="A46">
        <v>28</v>
      </c>
      <c r="B46" s="22" t="s">
        <v>1</v>
      </c>
      <c r="C46" s="7"/>
      <c r="D46" s="8"/>
      <c r="E46" s="8"/>
      <c r="F46" s="6"/>
      <c r="G46" s="33"/>
      <c r="H46" s="13" t="s">
        <v>123</v>
      </c>
      <c r="I46" s="5">
        <v>80</v>
      </c>
      <c r="J46" s="14"/>
      <c r="K46" s="3">
        <f>I46*J46</f>
        <v>0</v>
      </c>
    </row>
    <row r="47" spans="2:11" ht="15">
      <c r="B47" s="4"/>
      <c r="I47" s="3"/>
      <c r="J47" s="3"/>
      <c r="K47" s="3"/>
    </row>
    <row r="48" spans="2:11" ht="21">
      <c r="B48" s="26" t="s">
        <v>125</v>
      </c>
      <c r="C48" s="23"/>
      <c r="D48" s="23"/>
      <c r="E48" s="23"/>
      <c r="F48" s="23"/>
      <c r="H48" s="25"/>
      <c r="I48" s="24"/>
      <c r="J48" s="24"/>
      <c r="K48" s="24"/>
    </row>
    <row r="49" spans="2:11" ht="21">
      <c r="B49" s="28">
        <f>ROUNDUP(SUM(F2:F46),0)</f>
        <v>0</v>
      </c>
      <c r="C49" s="23"/>
      <c r="D49" s="23"/>
      <c r="E49" s="23"/>
      <c r="G49" s="24"/>
      <c r="H49" s="25"/>
      <c r="I49" s="24"/>
      <c r="J49" s="24"/>
      <c r="K49" s="24"/>
    </row>
    <row r="50" spans="3:10" ht="15">
      <c r="C50" s="23"/>
      <c r="D50" s="23"/>
      <c r="E50" s="23"/>
      <c r="F50" s="23"/>
      <c r="G50" s="23"/>
      <c r="H50" s="25"/>
      <c r="I50" s="24"/>
      <c r="J50" s="24"/>
    </row>
    <row r="51" spans="2:11" ht="21">
      <c r="B51" s="26" t="s">
        <v>132</v>
      </c>
      <c r="C51" s="23"/>
      <c r="D51" s="23"/>
      <c r="E51" s="23"/>
      <c r="F51" s="23"/>
      <c r="G51" s="23"/>
      <c r="H51" s="25"/>
      <c r="I51" s="23"/>
      <c r="J51" s="23"/>
      <c r="K51" s="23"/>
    </row>
    <row r="52" ht="21">
      <c r="B52" s="28">
        <f>ROUNDUP(SUM(F2:F46)*12,0)</f>
        <v>0</v>
      </c>
    </row>
    <row r="53" spans="3:10" ht="15">
      <c r="C53" s="23"/>
      <c r="D53" s="23"/>
      <c r="E53" s="23"/>
      <c r="F53" s="23"/>
      <c r="G53" s="23"/>
      <c r="H53" s="25"/>
      <c r="I53" s="24"/>
      <c r="J53" s="24"/>
    </row>
    <row r="54" spans="2:11" ht="21">
      <c r="B54" s="26" t="s">
        <v>124</v>
      </c>
      <c r="C54" s="23"/>
      <c r="D54" s="23"/>
      <c r="E54" s="23"/>
      <c r="F54" s="23"/>
      <c r="G54" s="23"/>
      <c r="I54" s="23"/>
      <c r="K54" s="23"/>
    </row>
    <row r="55" ht="21">
      <c r="B55" s="27">
        <f>ROUND(SUM(G2:G46),0)</f>
        <v>0</v>
      </c>
    </row>
    <row r="57" ht="21">
      <c r="B57" s="26" t="s">
        <v>133</v>
      </c>
    </row>
    <row r="58" ht="21">
      <c r="B58" s="27">
        <f>ROUNDUP(SUM(K2:K46)/4,0)</f>
        <v>0</v>
      </c>
    </row>
    <row r="60" ht="21">
      <c r="B60" s="26" t="s">
        <v>126</v>
      </c>
    </row>
    <row r="61" ht="21">
      <c r="B61" s="27">
        <f>ROUNDUP(SUM(K2:K46),0)</f>
        <v>0</v>
      </c>
    </row>
    <row r="63" ht="21">
      <c r="B63" s="30" t="s">
        <v>112</v>
      </c>
    </row>
    <row r="64" ht="21">
      <c r="B64" s="31">
        <f>+B55+B61</f>
        <v>0</v>
      </c>
    </row>
    <row r="66" ht="21">
      <c r="B66" s="30" t="s">
        <v>129</v>
      </c>
    </row>
    <row r="67" ht="21">
      <c r="B67" s="31">
        <f>ROUND(B64/4,0)</f>
        <v>0</v>
      </c>
    </row>
    <row r="70" ht="15">
      <c r="B70" s="29" t="s">
        <v>113</v>
      </c>
    </row>
    <row r="71" ht="15">
      <c r="B71" s="29" t="s">
        <v>127</v>
      </c>
    </row>
    <row r="72" ht="15">
      <c r="B72" s="29" t="s">
        <v>128</v>
      </c>
    </row>
    <row r="73" ht="15">
      <c r="B73" s="29" t="s">
        <v>134</v>
      </c>
    </row>
  </sheetData>
  <sheetProtection algorithmName="SHA-512" hashValue="2GJRFsO11V2YeFHcYRcwrkXRYv//yUU/Xdgy2xQ4QRbgTan0AIpLMTUpUsEzGlXIHH4PKyFDkdt4QqmNFoB+qg==" saltValue="sQg+/dXGOjN/4c/9GnbRBA==" spinCount="100000" sheet="1" objects="1" scenarios="1" selectLockedCells="1"/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Dušek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DusekM</dc:creator>
  <cp:keywords/>
  <dc:description/>
  <cp:lastModifiedBy>DusekM</cp:lastModifiedBy>
  <cp:lastPrinted>2019-06-09T18:26:55Z</cp:lastPrinted>
  <dcterms:created xsi:type="dcterms:W3CDTF">2019-06-09T13:38:17Z</dcterms:created>
  <dcterms:modified xsi:type="dcterms:W3CDTF">2019-06-09T18:29:48Z</dcterms:modified>
  <cp:category/>
  <cp:version/>
  <cp:contentType/>
  <cp:contentStatus/>
</cp:coreProperties>
</file>