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1"/>
  </bookViews>
  <sheets>
    <sheet name="Krycí list" sheetId="1" r:id="rId1"/>
    <sheet name="5. Rozpočet s výkazem výměr a p" sheetId="2" r:id="rId2"/>
  </sheets>
  <definedNames>
    <definedName name="_xlnm._FilterDatabase" localSheetId="1" hidden="1">'5. Rozpočet s výkazem výměr a p'!$G$1:$G$264</definedName>
    <definedName name="_xlnm.Print_Titles" localSheetId="1">'5. Rozpočet s výkazem výměr a p'!$1:$12</definedName>
  </definedNames>
  <calcPr fullCalcOnLoad="1"/>
</workbook>
</file>

<file path=xl/sharedStrings.xml><?xml version="1.0" encoding="utf-8"?>
<sst xmlns="http://schemas.openxmlformats.org/spreadsheetml/2006/main" count="657" uniqueCount="447">
  <si>
    <t>ROZPOČET S VÝKAZEM VÝMĚR</t>
  </si>
  <si>
    <t>Stavba:   CYKLOSTEZKA ČIHADLA - ULICE BROUMARSKÁ-DOBROVOLNÉHO</t>
  </si>
  <si>
    <t xml:space="preserve">Objekt:   </t>
  </si>
  <si>
    <t>Objednatel:   Městská část PRAHA 14</t>
  </si>
  <si>
    <t xml:space="preserve">Zhotovitel:   </t>
  </si>
  <si>
    <t>Zpracoval:   Ing. Lucie Sedláčková</t>
  </si>
  <si>
    <t>Místo:   PRAHA</t>
  </si>
  <si>
    <t>Datum:   12. 6. 2019</t>
  </si>
  <si>
    <t>Č.</t>
  </si>
  <si>
    <t>KCN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</si>
  <si>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</si>
  <si>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</si>
  <si>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</si>
  <si>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</si>
  <si>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</si>
  <si>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</si>
  <si>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</si>
  <si>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2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</si>
  <si>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</si>
  <si>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</si>
  <si>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</si>
  <si>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</si>
  <si>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</si>
  <si>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</si>
  <si>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</si>
  <si>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</si>
  <si>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</si>
  <si>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001</t>
  </si>
  <si>
    <t>111201101R</t>
  </si>
  <si>
    <t xml:space="preserve">Odstranění křovin a stromů s odstraněním kořenů průměru kmene do 100 mm do sklonu terénu 1 : 5, při celkové ploše do 1 000 m2   </t>
  </si>
  <si>
    <t>m2</t>
  </si>
  <si>
    <t xml:space="preserve">"VČETNĚ ODVOZU  A LIKVIDACE"   </t>
  </si>
  <si>
    <t xml:space="preserve">10+1364   </t>
  </si>
  <si>
    <t>231</t>
  </si>
  <si>
    <t>112151111R</t>
  </si>
  <si>
    <t xml:space="preserve">Pokácení stromu směrové v celku s odřezáním kmene a s odvětvením průměru kmene přes 100 do 200 mm   </t>
  </si>
  <si>
    <t>kus</t>
  </si>
  <si>
    <t xml:space="preserve">"VČETNĚ ODVOZU A LIKVIDACE"   </t>
  </si>
  <si>
    <t xml:space="preserve">25+49   </t>
  </si>
  <si>
    <t>112151352R</t>
  </si>
  <si>
    <t xml:space="preserve">Pokácení stromu postupné se spouštěním částí kmene a koruny o průměru na řezné ploše pařezu přes 200 do 300 mm   </t>
  </si>
  <si>
    <t xml:space="preserve">18   </t>
  </si>
  <si>
    <t>112151353R</t>
  </si>
  <si>
    <t xml:space="preserve">Pokácení stromu postupné se spouštěním částí kmene a koruny o průměru na řezné ploše pařezu přes 300 do 400 mm   </t>
  </si>
  <si>
    <t xml:space="preserve">8   </t>
  </si>
  <si>
    <t>112151354R</t>
  </si>
  <si>
    <t xml:space="preserve">Pokácení stromu postupné se spouštěním částí kmene a koruny o průměru na řezné ploše pařezu přes 400 do 500 mm   </t>
  </si>
  <si>
    <t xml:space="preserve">2   </t>
  </si>
  <si>
    <t>112201101R</t>
  </si>
  <si>
    <t xml:space="preserve">Odstranění pařezů s jejich vykopáním, vytrháním nebo odstřelením, s přesekáním kořenů průměru přes 100 do 300 mm   </t>
  </si>
  <si>
    <t xml:space="preserve">25+49+18   </t>
  </si>
  <si>
    <t>112201102R</t>
  </si>
  <si>
    <t xml:space="preserve">Odstranění pařezů s jejich vykopáním, vytrháním nebo odstřelením, s přesekáním kořenů průměru přes 300 do 500 mm   </t>
  </si>
  <si>
    <t xml:space="preserve">8+2   </t>
  </si>
  <si>
    <t>221</t>
  </si>
  <si>
    <t>113106123</t>
  </si>
  <si>
    <t xml:space="preserve">Rozebrání dlažeb a dílců komunikací pro pěší, vozovek a ploch s přemístěním hmot na skládku na vzdálenost do 3 m nebo s naložením na dopravní prostředek komunikací pro pěší s ložem z kameniva nebo živice a s výplní spár ze zámkové dlažby   </t>
  </si>
  <si>
    <t xml:space="preserve">"chodník "25   </t>
  </si>
  <si>
    <t>113106292</t>
  </si>
  <si>
    <t xml:space="preserve">Rozebrání dlažeb a dílců komunikací pro pěší, vozovek a ploch s přemístěním hmot na skládku na vzdálenost do 3 m nebo s naložením na dopravní prostředek vozovek a ploch, s jakoukoliv výplní spár v ploše jednotlivě přes 50 m2 do 200 m2 ze silničních dílců jakýchkoliv rozměrů, s ložem z kameniva nebo živice cementovou maltou se spárami zalitými   </t>
  </si>
  <si>
    <t xml:space="preserve">"panelová plocha" 150   </t>
  </si>
  <si>
    <t>113107222</t>
  </si>
  <si>
    <t xml:space="preserve">Odstranění podkladů nebo krytů s přemístěním hmot na skládku na vzdálenost do 20 m nebo s naložením na dopravní prostředek v ploše jednotlivě přes 200 m2 z kameniva hrubého drceného, o tl. vrstvy přes 100 do 200 mm   </t>
  </si>
  <si>
    <t xml:space="preserve">"betonová plocha tl 150 mm" 40   </t>
  </si>
  <si>
    <t xml:space="preserve">" asfaltová vozovka štěrk  170 mm"240   </t>
  </si>
  <si>
    <t xml:space="preserve">"panelová plocha 150 mm" 150   </t>
  </si>
  <si>
    <t xml:space="preserve">"chodník  tl 150 mm" 25   </t>
  </si>
  <si>
    <t xml:space="preserve">Součet   </t>
  </si>
  <si>
    <t>113107232</t>
  </si>
  <si>
    <t xml:space="preserve">Odstranění podkladů nebo krytů s přemístěním hmot na skládku na vzdálenost do 20 m nebo s naložením na dopravní prostředek v ploše jednotlivě přes 200 m2 z betonu prostého, o tl. vrstvy přes 150 do 300 mm   </t>
  </si>
  <si>
    <t xml:space="preserve">"betonový povrch v tl. 180 mm"40   </t>
  </si>
  <si>
    <t xml:space="preserve">"asfaltová vozovka KSC v tl. 200 mm" 240   </t>
  </si>
  <si>
    <t>113154124</t>
  </si>
  <si>
    <t xml:space="preserve">Frézování živičného podkladu nebo krytu s naložením na dopravní prostředek plochy do 500 m2 bez překážek v trase pruhu šířky přes 0,5 m do 1 m, tloušťky vrstvy 100 mm   </t>
  </si>
  <si>
    <t xml:space="preserve">"asfaltová vozovka v tl 2x90 mm"240*2   </t>
  </si>
  <si>
    <t>121101103</t>
  </si>
  <si>
    <t xml:space="preserve">Sejmutí ornice nebo lesní půdy s vodorovným přemístěním na hromady v místě upotřebení nebo na dočasné či trvalé skládky se složením, na vzdálenost přes 100 do 250 m   </t>
  </si>
  <si>
    <t>m3</t>
  </si>
  <si>
    <t xml:space="preserve">(114,317+461,38+155,0+70+12+125+14+2+14+21+112+14+3+6+17+17+15)*0,15   </t>
  </si>
  <si>
    <t xml:space="preserve">1097*0,15   </t>
  </si>
  <si>
    <t xml:space="preserve">434*0,15   </t>
  </si>
  <si>
    <t xml:space="preserve">400,8*0,15   </t>
  </si>
  <si>
    <t xml:space="preserve">(31+32)*0,15   </t>
  </si>
  <si>
    <t xml:space="preserve">100*0,15   </t>
  </si>
  <si>
    <t>122201102R</t>
  </si>
  <si>
    <t xml:space="preserve">Odkopávky a prokopávky nezapažené s přehozením výkopku na vzdálenost do 3 m nebo s naložením na dopravní prostředek v hornině tř. 3 do 1000 m3 včetně odkopávek v blízkosti podzemního vedení   </t>
  </si>
  <si>
    <t xml:space="preserve">"větev B"   </t>
  </si>
  <si>
    <t xml:space="preserve">"trasa"100*3+210*3   </t>
  </si>
  <si>
    <t xml:space="preserve">"příkopy"120*1,5+20*1+60*2,5+40*6+60*2   </t>
  </si>
  <si>
    <t xml:space="preserve">"větev A"   </t>
  </si>
  <si>
    <t xml:space="preserve">(32+32)*0,22+248,67*0,36+71,05*0,820   </t>
  </si>
  <si>
    <t>132201101</t>
  </si>
  <si>
    <t xml:space="preserve">Hloubení zapažených i nezapažených rýh šířky do 600 mm s urovnáním dna do předepsaného profilu a spádu v hornině tř. 3 do 100 m3   </t>
  </si>
  <si>
    <t xml:space="preserve">"oboustranná drenáž 0,00-0,05"50*0,5*0,5*2   </t>
  </si>
  <si>
    <t xml:space="preserve">"jednostranná drenáž 0,350-0,410"60*0,5*0,5   </t>
  </si>
  <si>
    <t>132201201</t>
  </si>
  <si>
    <t xml:space="preserve">Hloubení zapažených i nezapažených rýh šířky přes 600 do 2 000 mm s urovnáním dna do předepsaného profilu a spádu v hornině tř. 3 do 100 m3   </t>
  </si>
  <si>
    <t xml:space="preserve">"propustek 1" 10*2,5*1,5   </t>
  </si>
  <si>
    <t xml:space="preserve">"propustek 2" 15*2,5*1,5   </t>
  </si>
  <si>
    <t>162301102</t>
  </si>
  <si>
    <t xml:space="preserve">Vodorovné přemístění výkopku nebo sypaniny po suchu na obvyklém dopravním prostředku, bez naložení výkopku, avšak se složením bez rozhrnutí z horniny tř. 1 až 4 na vzdálenost přes 500 do 1 000 m   </t>
  </si>
  <si>
    <t xml:space="preserve">"sejmutá ornice pro rozprostření " 262,122*2   </t>
  </si>
  <si>
    <t>162701105R</t>
  </si>
  <si>
    <t xml:space="preserve">Vodorovné přemístění výkopku nebo sypaniny po suchu na obvyklém dopravním prostředku, bez naložení výkopku, avšak se složením bez rozhrnutí z horniny tř. 1 až 4 na skládku   </t>
  </si>
  <si>
    <t xml:space="preserve">"zemina odkop"1801,8   </t>
  </si>
  <si>
    <t xml:space="preserve">"rýhy"93,75   </t>
  </si>
  <si>
    <t xml:space="preserve">"příkop"26,5   </t>
  </si>
  <si>
    <t xml:space="preserve">"přebytek z ornice" 490-262,122   </t>
  </si>
  <si>
    <t xml:space="preserve">"výkopek z drenáží" 160*0,5*0,5   </t>
  </si>
  <si>
    <t>167101102</t>
  </si>
  <si>
    <t xml:space="preserve">Nakládání, skládání a překládání neulehlého výkopku nebo sypaniny nakládání, množství přes 100 m3, z hornin tř. 1 až 4   </t>
  </si>
  <si>
    <t xml:space="preserve">"ornice"262,122   </t>
  </si>
  <si>
    <t>171101111</t>
  </si>
  <si>
    <t xml:space="preserve">Uložení sypaniny do násypů s rozprostřením sypaniny ve vrstvách a s hrubým urovnáním zhutněných s uzavřením povrchu násypu z hornin nesoudržných sypkých s relativní ulehlostí I(d) 0,9 nebo v aktivní zóně   </t>
  </si>
  <si>
    <t xml:space="preserve">"konstrukce parkovacích stání" 71,05*0,5*1,15   </t>
  </si>
  <si>
    <t xml:space="preserve">"konstrukce příjezdové komunikace" 248,67*0,5*1,15   </t>
  </si>
  <si>
    <t xml:space="preserve">"konstrukce účelové komunikace"1337*0,5*1,15   </t>
  </si>
  <si>
    <t>583</t>
  </si>
  <si>
    <t>583312010r</t>
  </si>
  <si>
    <t xml:space="preserve">Materiál pro náhradu v aktivní zóně  tl. 500 mm a násyp dle ČSN 73 6133 materiál nenamrzavý, nesoudržný, hrubozrnný   </t>
  </si>
  <si>
    <t>t</t>
  </si>
  <si>
    <t xml:space="preserve">952,614*2   </t>
  </si>
  <si>
    <t>174201201</t>
  </si>
  <si>
    <t xml:space="preserve">Zásyp jam po pařezech výkopkem z horniny získané při dobývání pařezů s hrubým urovnáním povrchu zasypávky průměru pařezu přes 100 do 300 mm   </t>
  </si>
  <si>
    <t>174201202</t>
  </si>
  <si>
    <t xml:space="preserve">Zásyp jam po pařezech výkopkem z horniny získané při dobývání pařezů s hrubým urovnáním povrchu zasypávky průměru pařezu přes 300 do 500 mm   </t>
  </si>
  <si>
    <t>181301102R</t>
  </si>
  <si>
    <t xml:space="preserve">Rozprostření a urovnání ornice v rovině nebo ve svahu při souvislé ploše do 500 m2, tl. vrstvy přes 100 do 150 mm   </t>
  </si>
  <si>
    <t xml:space="preserve">175,1+127,02+220+29,63+36,15+4,72+100+461,38+155,25+69,51+11,63+125,24+21,99+3+6+15,65+12,46+14,76+14,085+112,71+13,39+17,81   </t>
  </si>
  <si>
    <t>181411122</t>
  </si>
  <si>
    <t xml:space="preserve">Založení trávníku na půdě předem připravené plochy do 1000 m2 výsevem včetně utažení lučního na svahu přes 1:5 do 1:2   </t>
  </si>
  <si>
    <t xml:space="preserve">1747,485   </t>
  </si>
  <si>
    <t>005</t>
  </si>
  <si>
    <t>005724800</t>
  </si>
  <si>
    <t xml:space="preserve">osivo směs jetelotravní   </t>
  </si>
  <si>
    <t>kg</t>
  </si>
  <si>
    <t xml:space="preserve">1747,485 * 0,015   </t>
  </si>
  <si>
    <t>181951102</t>
  </si>
  <si>
    <t xml:space="preserve">Úprava pláně vyrovnáním výškových rozdílů v hornině tř. 1 až 4 se zhutněním   </t>
  </si>
  <si>
    <t xml:space="preserve">" kce účelové komunikace"1337*1,1   </t>
  </si>
  <si>
    <t xml:space="preserve">" kce parkovacích stání" 71,05*1,1   </t>
  </si>
  <si>
    <t xml:space="preserve">" kce příjezdové komunikace" 248,67*1,1   </t>
  </si>
  <si>
    <t xml:space="preserve">"kce chodníku " (32+32+7+94+11,7+6+4)*1,1   </t>
  </si>
  <si>
    <t>182101101</t>
  </si>
  <si>
    <t xml:space="preserve">Svahování trvalých svahů do projektovaných profilů s potřebným přemístěním výkopku při svahování v zářezech v hornině tř. 1 až 4   </t>
  </si>
  <si>
    <t xml:space="preserve">100+461,38+155,25+69,51+11,63+125,24+21,99+3+6+15,65   </t>
  </si>
  <si>
    <t>182201101</t>
  </si>
  <si>
    <t xml:space="preserve">Svahování trvalých svahů do projektovaných profilů s potřebným přemístěním výkopku při svahování násypů v jakékoliv hornině   </t>
  </si>
  <si>
    <t xml:space="preserve">12,46+14,76+14,085+112,71+13,39+17,81   </t>
  </si>
  <si>
    <t>182313101R</t>
  </si>
  <si>
    <t xml:space="preserve">Vyplnění otvorů dle PD v mřížovinových nebo vylehčených tvárnicích nebo panelech pro jakýkoliv tvar a velikost otvorů - včetně dodávky materiálu   </t>
  </si>
  <si>
    <t xml:space="preserve">Zakládání   </t>
  </si>
  <si>
    <t>002</t>
  </si>
  <si>
    <t>211531111</t>
  </si>
  <si>
    <t xml:space="preserve">Výplň kamenivem do rýh odvodňovacích žeber nebo trativodů bez zhutnění, s úpravou povrchu výplně kamenivem hrubým drceným frakce 16 až 63 mm   </t>
  </si>
  <si>
    <t xml:space="preserve">"oboustranná drenáž 0,00-0,05" 50*2*0,5*0,5   </t>
  </si>
  <si>
    <t xml:space="preserve">"jednostranná drenáž 0,350-0,410" 60*0,5*0,5   </t>
  </si>
  <si>
    <t>211971110</t>
  </si>
  <si>
    <t xml:space="preserve">Zřízení opláštění výplně z geotextilie odvodňovacích žeber nebo trativodů v rýze nebo zářezu se stěnami šikmými o sklonu do 1:2   </t>
  </si>
  <si>
    <t xml:space="preserve">"geotextýlie do drenáže" (50*2+60)*(0,5*5)   </t>
  </si>
  <si>
    <t>693</t>
  </si>
  <si>
    <t>693111460</t>
  </si>
  <si>
    <t xml:space="preserve">geotextilie netkaná PP 300 g/m2 do š 8,8 m   </t>
  </si>
  <si>
    <t xml:space="preserve">400*1,15   </t>
  </si>
  <si>
    <t>011</t>
  </si>
  <si>
    <t>275322611</t>
  </si>
  <si>
    <t xml:space="preserve">Základy z betonu železového (bez výztuže) patky z betonu se zvýšenými nároky na prostředí tř. C 30/37   </t>
  </si>
  <si>
    <t xml:space="preserve">"prahy u propustku" 0,3*0,8*(4+3+2,5+2,5)   </t>
  </si>
  <si>
    <t xml:space="preserve">Komunikace pozemní   </t>
  </si>
  <si>
    <t>564231111</t>
  </si>
  <si>
    <t xml:space="preserve">Podklad nebo podsyp ze štěrkopísku ŠP s rozprostřením, vlhčením a zhutněním, po zhutnění tl. 100 mm   </t>
  </si>
  <si>
    <t xml:space="preserve">"pod propustky "15*5+12*2,5   </t>
  </si>
  <si>
    <t xml:space="preserve">"pod zpevněný příkop" 334*1,25   </t>
  </si>
  <si>
    <t>564851111</t>
  </si>
  <si>
    <t xml:space="preserve">Podklad ze štěrkodrti ŠD s rozprostřením a zhutněním, po zhutnění tl. 150 mm   </t>
  </si>
  <si>
    <t xml:space="preserve">"konstrukce účelové komunikace" 1337*2*1,1   </t>
  </si>
  <si>
    <t xml:space="preserve">"konstrukce příjezdové komunikace" 248,67*2*1,1   </t>
  </si>
  <si>
    <t>564861111</t>
  </si>
  <si>
    <t xml:space="preserve">Podklad ze štěrkodrti ŠD s rozprostřením a zhutněním, po zhutnění tl. 200 mm   </t>
  </si>
  <si>
    <t xml:space="preserve">"konstrukce parkovacích stání"71,05*1,1   </t>
  </si>
  <si>
    <t xml:space="preserve">"konstrukce chodníku"(32+32+7+94+11,7+6+4)*1,1   </t>
  </si>
  <si>
    <t>564951413</t>
  </si>
  <si>
    <t xml:space="preserve">Podklad nebo podsyp z asfaltového recyklátu s rozprostřením a zhutněním, po zhutnění tl. 150 mm   </t>
  </si>
  <si>
    <t xml:space="preserve">"větev B napojení účelové komunikace"41   </t>
  </si>
  <si>
    <t>565135111</t>
  </si>
  <si>
    <t xml:space="preserve">Asfaltový beton vrstva podkladní ACP 16 (obalované kamenivo střednězrnné - OKS) s rozprostřením a zhutněním v pruhu šířky do 3 m, po zhutnění tl. 50 mm   </t>
  </si>
  <si>
    <t xml:space="preserve">" konstrukce účelové komunikace" 1337*1,05   </t>
  </si>
  <si>
    <t>565155111</t>
  </si>
  <si>
    <t xml:space="preserve">Asfaltový beton vrstva podkladní ACP 16 (obalované kamenivo střednězrnné - OKS) s rozprostřením a zhutněním v pruhu šířky do 3 m, po zhutnění tl. 70 mm   </t>
  </si>
  <si>
    <t xml:space="preserve">"konstrukce příjezdové komunikace" 248,67*1,05   </t>
  </si>
  <si>
    <t>569851111</t>
  </si>
  <si>
    <t xml:space="preserve">Zpevnění krajnic nebo komunikací pro pěší s rozprostřením a zhutněním, po zhutnění štěrkodrtí tl. 150 mm   </t>
  </si>
  <si>
    <t xml:space="preserve">((434*2)-14+10-10,58-15-8,5-8,5)*0,5   </t>
  </si>
  <si>
    <t>573111111</t>
  </si>
  <si>
    <t xml:space="preserve">Postřik infiltrační PI z asfaltu silničního s posypem kamenivem, v množství 0,60 kg/m2   </t>
  </si>
  <si>
    <t xml:space="preserve">" konstrukce příjezdové komunikace" 248,67*1,05   </t>
  </si>
  <si>
    <t xml:space="preserve">"konstrukce účelové komunikace"1337*1,05   </t>
  </si>
  <si>
    <t>573231106</t>
  </si>
  <si>
    <t xml:space="preserve">Postřik spojovací PS bez posypu kamenivem ze silniční emulze, v množství 0,30 kg/m2   </t>
  </si>
  <si>
    <t xml:space="preserve">"komstrukce příjezdové komunikace"248,67*1   </t>
  </si>
  <si>
    <t xml:space="preserve">"konstrukce účelové komunikace"1337*1   </t>
  </si>
  <si>
    <t>577133111</t>
  </si>
  <si>
    <t xml:space="preserve">Asfaltový beton vrstva obrusná ACO 8 (ABJ) s rozprostřením a se zhutněním z nemodifikovaného asfaltu v pruhu šířky do 3 m, po zhutnění tl. 40 mm   </t>
  </si>
  <si>
    <t xml:space="preserve">"konstrukce účelové komunikace" 1337   </t>
  </si>
  <si>
    <t>577134111</t>
  </si>
  <si>
    <t xml:space="preserve">Asfaltový beton vrstva obrusná ACO 11 (ABS) s rozprostřením a se zhutněním z nemodifikovaného asfaltu v pruhu šířky do 3 m tř. I, po zhutnění tl. 40 mm   </t>
  </si>
  <si>
    <t xml:space="preserve">"konstrukce příjezdové komunikace" 248,67   </t>
  </si>
  <si>
    <t>596211210</t>
  </si>
  <si>
    <t xml:space="preserve">Kladení dlažby z betonových zámkových dlaždic komunikací pro pěší s ložem z kameniva těženého nebo drceného tl. do 40 mm, s vyplněním spár s dvojitým hutněním, vibrováním a se smetením přebytečného materiálu na krajnici tl. 80 mm skupiny A, pro plochy do 50 m2   </t>
  </si>
  <si>
    <t xml:space="preserve">32+32+7,94+11,7+6+4   </t>
  </si>
  <si>
    <t>592</t>
  </si>
  <si>
    <t>592453110</t>
  </si>
  <si>
    <t xml:space="preserve">dlažba skladebná betonová základní 20 x 10 x 8 cm přírodní   </t>
  </si>
  <si>
    <t xml:space="preserve">(32+32+7,94+11,7)*1,1   </t>
  </si>
  <si>
    <t>592453090</t>
  </si>
  <si>
    <t xml:space="preserve">dlažba skladebná betonová základní pro nevidomé 20 x 10 x 8 cm červena   </t>
  </si>
  <si>
    <t xml:space="preserve">(6+4)*1,15   </t>
  </si>
  <si>
    <t>596411112</t>
  </si>
  <si>
    <t xml:space="preserve">Kladení dlažby z betonových vegetačních dlaždic komunikací pro pěší s ložem z kameniva těženého nebo drceného tl. do 40 mm, s vyplněním spár a vegetačních otvorů, s hutněním vibrováním tl. 80 mm, pro plochy přes 50 do 100 m2   </t>
  </si>
  <si>
    <t xml:space="preserve">71,05   </t>
  </si>
  <si>
    <t>592281050</t>
  </si>
  <si>
    <t xml:space="preserve">tvárnice betonová zatravňovací 50x50x8 cm   </t>
  </si>
  <si>
    <t xml:space="preserve">71,05/(0,5*0,5)*1,1   </t>
  </si>
  <si>
    <t>597069111</t>
  </si>
  <si>
    <t xml:space="preserve">Rigol dlážděný Příplatek k cenám za každých dalších i započatých 10 mm tloušťky lože přes 100 mm   </t>
  </si>
  <si>
    <t xml:space="preserve">"kolem příkopu"45*5   </t>
  </si>
  <si>
    <t>597161111</t>
  </si>
  <si>
    <t xml:space="preserve">Rigol dlážděný do lože z betonu prostého tl. 100 mm, s vyplněním a zatřením spár cementovou maltou z lomového kamene tl. do 250 mm   </t>
  </si>
  <si>
    <t xml:space="preserve">"dalžba z lom. kamene do betonu u propustků"(9,06+7,03+14,4+8,49)*1,15   </t>
  </si>
  <si>
    <t>9</t>
  </si>
  <si>
    <t xml:space="preserve">Ostatní konstrukce a práce, bourání   </t>
  </si>
  <si>
    <t>914111111</t>
  </si>
  <si>
    <t xml:space="preserve">Montáž svislé dopravní značky základní velikosti do 1 m2 objímkami na sloupky nebo konzoly   </t>
  </si>
  <si>
    <t xml:space="preserve">"B1"2   </t>
  </si>
  <si>
    <t xml:space="preserve">"E13"3   </t>
  </si>
  <si>
    <t xml:space="preserve">"IP11"1   </t>
  </si>
  <si>
    <t xml:space="preserve">"E8D"1   </t>
  </si>
  <si>
    <t xml:space="preserve">"C9A"2   </t>
  </si>
  <si>
    <t xml:space="preserve">"P4"1   </t>
  </si>
  <si>
    <t xml:space="preserve">"C3A"1   </t>
  </si>
  <si>
    <t>404</t>
  </si>
  <si>
    <t>404441020</t>
  </si>
  <si>
    <t xml:space="preserve">značka dopravní svislá reflexní zákazová B1   </t>
  </si>
  <si>
    <t>404443160</t>
  </si>
  <si>
    <t xml:space="preserve">značka svislá FeZn NK E13   </t>
  </si>
  <si>
    <t>404440450</t>
  </si>
  <si>
    <t xml:space="preserve">značka dopravní svislá FeZn IP 11a   </t>
  </si>
  <si>
    <t>404440620</t>
  </si>
  <si>
    <t xml:space="preserve">značka dopravní svislá  FeZn NK E8d   </t>
  </si>
  <si>
    <t>404442110</t>
  </si>
  <si>
    <t xml:space="preserve">značka dopravní svislá reflexní zákazová C FeZn NK 700 mm   </t>
  </si>
  <si>
    <t xml:space="preserve">"C3a"1   </t>
  </si>
  <si>
    <t xml:space="preserve">"C9a"2   </t>
  </si>
  <si>
    <t>404442560</t>
  </si>
  <si>
    <t xml:space="preserve">značka dopravní svislá FeZn NK P4   </t>
  </si>
  <si>
    <t>914511112</t>
  </si>
  <si>
    <t xml:space="preserve">Montáž sloupku dopravních značek délky do 3,5 m do hliníkové patky   </t>
  </si>
  <si>
    <t>404452250</t>
  </si>
  <si>
    <t xml:space="preserve">sloupek Zn 60 - 350   </t>
  </si>
  <si>
    <t>915211111</t>
  </si>
  <si>
    <t xml:space="preserve">Vodorovné dopravní značení stříkaným plastem dělící čára šířky 125 mm souvislá bílá základní   </t>
  </si>
  <si>
    <t>m</t>
  </si>
  <si>
    <t>915231111</t>
  </si>
  <si>
    <t xml:space="preserve">Vodorovné dopravní značení stříkaným plastem přechody pro chodce, šipky, symboly nápisy bílé základní   </t>
  </si>
  <si>
    <t xml:space="preserve">11,42/2   </t>
  </si>
  <si>
    <t>916131213</t>
  </si>
  <si>
    <t xml:space="preserve">Osazení silničního obrubníku betonového se zřízením lože, s vyplněním a zatřením spár cementovou maltou stojatého s boční opěrou z betonu prostého tř. C 12/15, do lože z betonu prostého téže značky   </t>
  </si>
  <si>
    <t xml:space="preserve">32,02+35,53+39,4+14,7   </t>
  </si>
  <si>
    <t>592174160</t>
  </si>
  <si>
    <t xml:space="preserve">obrubník betonový chodníkový 100x10x25 cm   </t>
  </si>
  <si>
    <t xml:space="preserve">(32,02+35,53+39,4+14,7)*1,15   </t>
  </si>
  <si>
    <t>916231213</t>
  </si>
  <si>
    <t xml:space="preserve">Osazení chodníkového obrubníku betonového se zřízením lože, s vyplněním a zatřením spár cementovou maltou stojatého s boční opěrou z betonu prostého tř. C 12/15, do lože z betonu prostého téže značky   </t>
  </si>
  <si>
    <t xml:space="preserve">7,74+6,5   </t>
  </si>
  <si>
    <t>592172190</t>
  </si>
  <si>
    <t xml:space="preserve">obrubník betonový parkový 50 x 8 x 20 cm šedý   </t>
  </si>
  <si>
    <t xml:space="preserve">(7,74+6,5)*2*1,1   </t>
  </si>
  <si>
    <t>311</t>
  </si>
  <si>
    <t>919551012</t>
  </si>
  <si>
    <t xml:space="preserve">Zřízení propustků a hospodářských přejezdů z trub plastových do DN 400 včetně podkladní vrstvy kameniva a betonu a obetonování propustku   </t>
  </si>
  <si>
    <t xml:space="preserve">7+13   </t>
  </si>
  <si>
    <t>286</t>
  </si>
  <si>
    <t>286113390</t>
  </si>
  <si>
    <t xml:space="preserve">trubka kanalizační plastová KG - DN 315x2000 mm SN8 VČETNĚ ŠÍKMÉHO ŘEZU TRUB   </t>
  </si>
  <si>
    <t xml:space="preserve">20/2*1,1   </t>
  </si>
  <si>
    <t>935112111</t>
  </si>
  <si>
    <t xml:space="preserve">Osazení betonového příkopového žlabu s vyplněním a zatřením spár cementovou maltou s ložem tl. 100 mm z betonu prostého tř. 20/25 XF3 z betonových příkopových tvárnic šířky do 500 mm   </t>
  </si>
  <si>
    <t xml:space="preserve">"zpevněný příkop šířka 250 mm"47+287   </t>
  </si>
  <si>
    <t>592277240</t>
  </si>
  <si>
    <t xml:space="preserve">žlab betonový dvouvrstvý vibrolisovaný pro povrchové odvodnění 7/10 x 28 x 25   </t>
  </si>
  <si>
    <t xml:space="preserve">334/0,28*1,05   </t>
  </si>
  <si>
    <t>935112112</t>
  </si>
  <si>
    <t xml:space="preserve">Osazení betonového příkopového žlabu s vyplněním a zatřením spár cementovou maltou s ložem tl. 100 mm z betonu prostého tř. C 20/25 XF3 z betonových desek jakékoliv velikosti   </t>
  </si>
  <si>
    <t xml:space="preserve">334*0,5*2   </t>
  </si>
  <si>
    <t>592277250R</t>
  </si>
  <si>
    <t xml:space="preserve">deska příložná betonová prvek pro povrchové odvodnění  10 x 33 x 50   </t>
  </si>
  <si>
    <t xml:space="preserve">334*2/0,33   </t>
  </si>
  <si>
    <t>935112911</t>
  </si>
  <si>
    <t xml:space="preserve">Osazení betonového příkopového žlabu s vyplněním a zatřením spár cementovou maltou Příplatek k cenám za každých dalších i započatých 10 mm tloušťky lože přes 100 mm   </t>
  </si>
  <si>
    <t xml:space="preserve">334*0,5*2*5   </t>
  </si>
  <si>
    <t xml:space="preserve">334*0,3*5   </t>
  </si>
  <si>
    <t>938902113</t>
  </si>
  <si>
    <t xml:space="preserve">Profilace a čištění příkopů komunikací příkopovým rypadlem s odstraněním travnatého porostu nebo nánosu, s úpravou dna a svahů do předepsaného profilu a s naložením na dopravní prostředek nebo s přemístěním na hromady na vzdálenost do 20 m nezpevněných nebo zpevněných objemu nánosu přes 0,30 do 0,50 m3/m   </t>
  </si>
  <si>
    <t>966003820</t>
  </si>
  <si>
    <t xml:space="preserve">Rozebrání stávajícího oplocení se sloupky osové vzdálenosti do 4,00 m, výšky do 2,50 m, osazených do hloubky 1,00 m VČETNĚ LIKVIDACE   </t>
  </si>
  <si>
    <t xml:space="preserve">76   </t>
  </si>
  <si>
    <t>997</t>
  </si>
  <si>
    <t xml:space="preserve">Přesun sutě   </t>
  </si>
  <si>
    <t>006</t>
  </si>
  <si>
    <t>997006512R</t>
  </si>
  <si>
    <t xml:space="preserve">Vodorovná doprava suti na skládku s naložením na dopravní prostředek a složením   </t>
  </si>
  <si>
    <t xml:space="preserve">"dlažba" 25*0,08*2,2   </t>
  </si>
  <si>
    <t xml:space="preserve">"panel" 150*0,15*2,4   </t>
  </si>
  <si>
    <t xml:space="preserve">"ŠD"455*0,15*2   </t>
  </si>
  <si>
    <t xml:space="preserve">"BETON" 280*0,2*2   </t>
  </si>
  <si>
    <t xml:space="preserve">"asfalt"480*0,09*2,4   </t>
  </si>
  <si>
    <t>997221815</t>
  </si>
  <si>
    <t xml:space="preserve">Poplatek za uložení stavebního odpadu na skládce (skládkovné) betonového   </t>
  </si>
  <si>
    <t xml:space="preserve">"dlažba"25*0,08*2,2   </t>
  </si>
  <si>
    <t xml:space="preserve">"beton"280*0,2*2,2   </t>
  </si>
  <si>
    <t>997221825</t>
  </si>
  <si>
    <t xml:space="preserve">Poplatek za uložení stavebního odpadu na skládce (skládkovné) železobetonového   </t>
  </si>
  <si>
    <t xml:space="preserve">"panel"150*0,15*2,2   </t>
  </si>
  <si>
    <t>997221845</t>
  </si>
  <si>
    <t xml:space="preserve">Poplatek za uložení stavebního odpadu na skládce (skládkovné) asfaltového bez obsahu dehtu   </t>
  </si>
  <si>
    <t xml:space="preserve">480*0,09*2,4   </t>
  </si>
  <si>
    <t>997221855</t>
  </si>
  <si>
    <t xml:space="preserve">Poplatek za uložení stavebního odpadu na skládce (skládkovné) zeminy a kameniva   </t>
  </si>
  <si>
    <t xml:space="preserve">"kamenivo"455*0,15*1,9   </t>
  </si>
  <si>
    <t xml:space="preserve">"zemina"(1801,8+93,75+26,5+490-262,122+40)*1,9   </t>
  </si>
  <si>
    <t>998</t>
  </si>
  <si>
    <t xml:space="preserve">Přesun hmot   </t>
  </si>
  <si>
    <t>998225111</t>
  </si>
  <si>
    <t xml:space="preserve">Přesun hmot pro komunikace s krytem z kameniva, monolitickým betonovým nebo živičným dopravní vzdálenost do 200 m jakékoliv délky objektu   </t>
  </si>
  <si>
    <t>VRN</t>
  </si>
  <si>
    <t xml:space="preserve">Vedlejší rozpočtové náklady   </t>
  </si>
  <si>
    <t>VRN1</t>
  </si>
  <si>
    <t xml:space="preserve">Průzkumné, geodetické a projektové práce   </t>
  </si>
  <si>
    <t>000</t>
  </si>
  <si>
    <t>012303000</t>
  </si>
  <si>
    <t xml:space="preserve">Geodetické vytýčení stavby, následné zaměření skutečného provedení díla a geometrický plán   </t>
  </si>
  <si>
    <t>kpl</t>
  </si>
  <si>
    <t>VRN3</t>
  </si>
  <si>
    <t xml:space="preserve">Zařízení staveniště   </t>
  </si>
  <si>
    <t>030001000R</t>
  </si>
  <si>
    <t xml:space="preserve">Zařízení staveniště (oplocení ZS, staveništní buňka, mobilní WC, staveništní rozvaděč s vlastním elektroměrem (odběr bude měřený a účtovaný zhotoviteli), napojení na el. a vodu do 150 m) A VČETNĚ POPLATKŮ ZA ZÁBOR   </t>
  </si>
  <si>
    <t>031002000</t>
  </si>
  <si>
    <t xml:space="preserve">Vytýčení inženýrských sítí   </t>
  </si>
  <si>
    <t>034303000</t>
  </si>
  <si>
    <t xml:space="preserve">Dopravně inženýrské opatření (projektová dokumentace dočasného značení, dopravní opatření)   </t>
  </si>
  <si>
    <t>034503000</t>
  </si>
  <si>
    <t xml:space="preserve">Zařízení staveniště zabezpečení staveniště informační tabule - Cedule investora   </t>
  </si>
  <si>
    <t>VRN4</t>
  </si>
  <si>
    <t xml:space="preserve">Inženýrská činnost   </t>
  </si>
  <si>
    <t>041403000</t>
  </si>
  <si>
    <t xml:space="preserve">BOZP - prostředky kolektivní ochrany, dočasné zábradlí, provazové sítě, jištění lany, informační cedule   </t>
  </si>
  <si>
    <t xml:space="preserve">1   </t>
  </si>
  <si>
    <t>043002000</t>
  </si>
  <si>
    <t xml:space="preserve">Statická zatěžovací zkouška   </t>
  </si>
  <si>
    <t xml:space="preserve">12   </t>
  </si>
  <si>
    <t>049002000</t>
  </si>
  <si>
    <t xml:space="preserve">Dokumentace skutečného provedení stavby   </t>
  </si>
  <si>
    <t xml:space="preserve">Celkem   </t>
  </si>
  <si>
    <t>KRYCÍ LIST ROZPOČTU</t>
  </si>
  <si>
    <t>Název stavby</t>
  </si>
  <si>
    <t>CYKLOSTEZKA ČIHADLA - ULICE BROUMARSKÁ-DOBROVOLNÉHO</t>
  </si>
  <si>
    <t>JKSO</t>
  </si>
  <si>
    <t>Název objektu</t>
  </si>
  <si>
    <t>EČO</t>
  </si>
  <si>
    <t xml:space="preserve">   </t>
  </si>
  <si>
    <t>Místo</t>
  </si>
  <si>
    <t>PRAHA</t>
  </si>
  <si>
    <t>IČ</t>
  </si>
  <si>
    <t>DIČ</t>
  </si>
  <si>
    <t>Objednatel</t>
  </si>
  <si>
    <t xml:space="preserve">Městská část PRAHA 14   </t>
  </si>
  <si>
    <t>Projektant</t>
  </si>
  <si>
    <t xml:space="preserve">PK FLORA SRO    </t>
  </si>
  <si>
    <t>Zhotovitel</t>
  </si>
  <si>
    <t>Zpracoval</t>
  </si>
  <si>
    <t>Ing. Lucie Sedláčková</t>
  </si>
  <si>
    <t>Rozpočet číslo</t>
  </si>
  <si>
    <t>Dne</t>
  </si>
  <si>
    <t>CZ-CPV</t>
  </si>
  <si>
    <t>12.06.2019</t>
  </si>
  <si>
    <t>CZ-CPA</t>
  </si>
  <si>
    <t xml:space="preserve">                Měrné a účelové jednotky</t>
  </si>
  <si>
    <t xml:space="preserve">            Počet</t>
  </si>
  <si>
    <t xml:space="preserve">    Náklady / 1 m.j.</t>
  </si>
  <si>
    <t xml:space="preserve">             Počet</t>
  </si>
  <si>
    <t xml:space="preserve">     Náklady / 1 m.j.</t>
  </si>
  <si>
    <t xml:space="preserve">                Počet</t>
  </si>
  <si>
    <t xml:space="preserve">        Náklady / 1 m.j.</t>
  </si>
  <si>
    <t xml:space="preserve">                Rozpočtové náklady v</t>
  </si>
  <si>
    <t>CZK</t>
  </si>
  <si>
    <t>A</t>
  </si>
  <si>
    <t>Základní rozp. náklady</t>
  </si>
  <si>
    <t>B</t>
  </si>
  <si>
    <t>Doplňkové náklady</t>
  </si>
  <si>
    <t>C</t>
  </si>
  <si>
    <t>Náklady na umístění stavby</t>
  </si>
  <si>
    <t>Dodávky</t>
  </si>
  <si>
    <t>Práce přesčas</t>
  </si>
  <si>
    <t>13</t>
  </si>
  <si>
    <t>Montáž</t>
  </si>
  <si>
    <t>Bez pevné podl.</t>
  </si>
  <si>
    <t>14</t>
  </si>
  <si>
    <t xml:space="preserve">Projektové práce   </t>
  </si>
  <si>
    <t>PSV</t>
  </si>
  <si>
    <t>10</t>
  </si>
  <si>
    <t>Kulturní památka</t>
  </si>
  <si>
    <t>15</t>
  </si>
  <si>
    <t xml:space="preserve">Územní vlivy   </t>
  </si>
  <si>
    <t>11</t>
  </si>
  <si>
    <t>16</t>
  </si>
  <si>
    <t xml:space="preserve">Provozní vlivy   </t>
  </si>
  <si>
    <t>"M"</t>
  </si>
  <si>
    <t>17</t>
  </si>
  <si>
    <t xml:space="preserve">Jiné VRN   </t>
  </si>
  <si>
    <t>18</t>
  </si>
  <si>
    <t>VRN z rozpočtu</t>
  </si>
  <si>
    <t>ZRN (ř. 1-6)</t>
  </si>
  <si>
    <t>12</t>
  </si>
  <si>
    <t>DN (ř. 8-11)</t>
  </si>
  <si>
    <t>19</t>
  </si>
  <si>
    <t>VRN (ř. 13-18)</t>
  </si>
  <si>
    <t>20</t>
  </si>
  <si>
    <t>HZS</t>
  </si>
  <si>
    <t>21</t>
  </si>
  <si>
    <t>Kompl. činnost</t>
  </si>
  <si>
    <t>22</t>
  </si>
  <si>
    <t>Ostatní náklady</t>
  </si>
  <si>
    <t>Projektant, Zhotovitel, Objednatel</t>
  </si>
  <si>
    <t>D</t>
  </si>
  <si>
    <t>Celkem bez DPH</t>
  </si>
  <si>
    <t>DPH</t>
  </si>
  <si>
    <t>%</t>
  </si>
  <si>
    <t>Základ daně</t>
  </si>
  <si>
    <t>DPH celkem</t>
  </si>
  <si>
    <t xml:space="preserve"> snížená</t>
  </si>
  <si>
    <t xml:space="preserve"> základní</t>
  </si>
  <si>
    <t>Cena s DPH</t>
  </si>
  <si>
    <t>E</t>
  </si>
  <si>
    <t>Přípočty a odpočty</t>
  </si>
  <si>
    <t>Dodá zadavatel</t>
  </si>
  <si>
    <t>Klouzavá doložka</t>
  </si>
  <si>
    <t>Zvýhodnění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</si>
</sst>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.000;\-#,##0.000"/>
    <numFmt numFmtId="166" formatCode="#,##0.00;\-#,##0.00"/>
    <numFmt numFmtId="167" formatCode="###0;\-###0"/>
    <numFmt numFmtId="168" formatCode="0.00%;\-0.00%"/>
    <numFmt numFmtId="169" formatCode="###0.0;\-###0.0"/>
    <numFmt numFmtId="170" formatCode="#,##0.00_ ;\-#,##0.00\ "/>
  </numFmts>
  <fonts count="58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7"/>
      <name val="Arial CE"/>
      <family val="0"/>
    </font>
    <font>
      <sz val="9"/>
      <name val="Arial CE"/>
      <family val="0"/>
    </font>
    <font>
      <b/>
      <sz val="11"/>
      <color indexed="18"/>
      <name val="Arial CE"/>
      <family val="0"/>
    </font>
    <font>
      <b/>
      <sz val="10"/>
      <color indexed="18"/>
      <name val="Arial CE"/>
      <family val="0"/>
    </font>
    <font>
      <sz val="8"/>
      <color indexed="20"/>
      <name val="Arial CE"/>
      <family val="0"/>
    </font>
    <font>
      <sz val="8"/>
      <color indexed="63"/>
      <name val="Arial CE"/>
      <family val="0"/>
    </font>
    <font>
      <sz val="8"/>
      <color indexed="61"/>
      <name val="Arial CE"/>
      <family val="0"/>
    </font>
    <font>
      <i/>
      <sz val="8"/>
      <color indexed="12"/>
      <name val="Arial CE"/>
      <family val="0"/>
    </font>
    <font>
      <b/>
      <sz val="11"/>
      <name val="Arial CE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0"/>
    </font>
    <font>
      <sz val="10"/>
      <name val="Arial CE"/>
      <family val="0"/>
    </font>
    <font>
      <b/>
      <sz val="12"/>
      <name val="Arial"/>
      <family val="0"/>
    </font>
    <font>
      <b/>
      <sz val="8"/>
      <name val="Arial"/>
      <family val="0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/>
      <top/>
      <bottom style="thin">
        <color indexed="8"/>
      </bottom>
    </border>
    <border>
      <left style="medium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/>
      <right style="thin">
        <color indexed="8"/>
      </right>
      <top/>
      <bottom style="hair">
        <color indexed="8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/>
      <top style="medium">
        <color indexed="8"/>
      </top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0" borderId="0" applyNumberFormat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1" fillId="0" borderId="7" applyNumberFormat="0" applyFill="0" applyAlignment="0" applyProtection="0"/>
    <xf numFmtId="0" fontId="52" fillId="24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5" borderId="8" applyNumberFormat="0" applyAlignment="0" applyProtection="0"/>
    <xf numFmtId="0" fontId="55" fillId="26" borderId="8" applyNumberFormat="0" applyAlignment="0" applyProtection="0"/>
    <xf numFmtId="0" fontId="56" fillId="26" borderId="9" applyNumberFormat="0" applyAlignment="0" applyProtection="0"/>
    <xf numFmtId="0" fontId="57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1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164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 wrapText="1"/>
    </xf>
    <xf numFmtId="165" fontId="0" fillId="0" borderId="0" xfId="0" applyNumberFormat="1" applyAlignment="1">
      <alignment horizontal="right" vertical="top"/>
    </xf>
    <xf numFmtId="166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164" fontId="3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5" fontId="4" fillId="0" borderId="0" xfId="0" applyNumberFormat="1" applyFont="1" applyAlignment="1" applyProtection="1">
      <alignment horizontal="right" vertical="top"/>
      <protection/>
    </xf>
    <xf numFmtId="166" fontId="5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5" fontId="6" fillId="0" borderId="0" xfId="0" applyNumberFormat="1" applyFont="1" applyAlignment="1" applyProtection="1">
      <alignment horizontal="right" vertical="top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5" fillId="0" borderId="0" xfId="0" applyFont="1" applyAlignment="1" applyProtection="1">
      <alignment horizontal="left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166" fontId="7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right"/>
    </xf>
    <xf numFmtId="166" fontId="4" fillId="0" borderId="11" xfId="0" applyNumberFormat="1" applyFont="1" applyBorder="1" applyAlignment="1">
      <alignment horizontal="right"/>
    </xf>
    <xf numFmtId="166" fontId="9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166" fontId="12" fillId="0" borderId="11" xfId="0" applyNumberFormat="1" applyFont="1" applyBorder="1" applyAlignment="1">
      <alignment horizontal="right"/>
    </xf>
    <xf numFmtId="164" fontId="13" fillId="0" borderId="0" xfId="0" applyNumberFormat="1" applyFont="1" applyAlignment="1">
      <alignment horizontal="right"/>
    </xf>
    <xf numFmtId="0" fontId="13" fillId="0" borderId="0" xfId="0" applyFont="1" applyAlignment="1">
      <alignment horizontal="left" wrapText="1"/>
    </xf>
    <xf numFmtId="165" fontId="13" fillId="0" borderId="0" xfId="0" applyNumberFormat="1" applyFont="1" applyAlignment="1">
      <alignment horizontal="right"/>
    </xf>
    <xf numFmtId="166" fontId="13" fillId="0" borderId="0" xfId="0" applyNumberFormat="1" applyFont="1" applyAlignment="1">
      <alignment horizontal="right"/>
    </xf>
    <xf numFmtId="0" fontId="14" fillId="0" borderId="12" xfId="0" applyFont="1" applyBorder="1" applyAlignment="1" applyProtection="1">
      <alignment horizontal="left"/>
      <protection/>
    </xf>
    <xf numFmtId="0" fontId="14" fillId="0" borderId="13" xfId="0" applyFont="1" applyBorder="1" applyAlignment="1" applyProtection="1">
      <alignment horizontal="left"/>
      <protection/>
    </xf>
    <xf numFmtId="0" fontId="14" fillId="0" borderId="14" xfId="0" applyFont="1" applyBorder="1" applyAlignment="1" applyProtection="1">
      <alignment horizontal="left"/>
      <protection/>
    </xf>
    <xf numFmtId="0" fontId="14" fillId="0" borderId="15" xfId="0" applyFont="1" applyBorder="1" applyAlignment="1" applyProtection="1">
      <alignment horizontal="left"/>
      <protection/>
    </xf>
    <xf numFmtId="0" fontId="14" fillId="0" borderId="0" xfId="0" applyFont="1" applyAlignment="1" applyProtection="1">
      <alignment horizontal="left"/>
      <protection/>
    </xf>
    <xf numFmtId="0" fontId="15" fillId="0" borderId="0" xfId="0" applyFont="1" applyAlignment="1" applyProtection="1">
      <alignment horizontal="left"/>
      <protection/>
    </xf>
    <xf numFmtId="0" fontId="14" fillId="0" borderId="16" xfId="0" applyFont="1" applyBorder="1" applyAlignment="1" applyProtection="1">
      <alignment horizontal="left"/>
      <protection/>
    </xf>
    <xf numFmtId="0" fontId="14" fillId="0" borderId="17" xfId="0" applyFont="1" applyBorder="1" applyAlignment="1" applyProtection="1">
      <alignment horizontal="left"/>
      <protection/>
    </xf>
    <xf numFmtId="0" fontId="14" fillId="0" borderId="18" xfId="0" applyFont="1" applyBorder="1" applyAlignment="1" applyProtection="1">
      <alignment horizontal="left"/>
      <protection/>
    </xf>
    <xf numFmtId="0" fontId="14" fillId="0" borderId="19" xfId="0" applyFont="1" applyBorder="1" applyAlignment="1" applyProtection="1">
      <alignment horizontal="left"/>
      <protection/>
    </xf>
    <xf numFmtId="0" fontId="16" fillId="0" borderId="20" xfId="0" applyFont="1" applyBorder="1" applyAlignment="1" applyProtection="1">
      <alignment horizontal="left" vertical="center"/>
      <protection/>
    </xf>
    <xf numFmtId="0" fontId="16" fillId="0" borderId="13" xfId="0" applyFont="1" applyBorder="1" applyAlignment="1" applyProtection="1">
      <alignment horizontal="left" vertical="center"/>
      <protection/>
    </xf>
    <xf numFmtId="0" fontId="16" fillId="0" borderId="21" xfId="0" applyFont="1" applyBorder="1" applyAlignment="1" applyProtection="1">
      <alignment horizontal="left" vertical="center"/>
      <protection/>
    </xf>
    <xf numFmtId="0" fontId="16" fillId="0" borderId="22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0" fontId="4" fillId="0" borderId="23" xfId="0" applyFont="1" applyBorder="1" applyAlignment="1" applyProtection="1">
      <alignment horizontal="left" vertical="center"/>
      <protection/>
    </xf>
    <xf numFmtId="0" fontId="16" fillId="0" borderId="24" xfId="0" applyFont="1" applyBorder="1" applyAlignment="1" applyProtection="1">
      <alignment horizontal="left" vertical="center"/>
      <protection/>
    </xf>
    <xf numFmtId="0" fontId="16" fillId="0" borderId="25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16" fillId="0" borderId="27" xfId="0" applyFont="1" applyBorder="1" applyAlignment="1" applyProtection="1">
      <alignment horizontal="left" vertical="center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16" fillId="0" borderId="29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16" fillId="0" borderId="22" xfId="0" applyFont="1" applyBorder="1" applyAlignment="1" applyProtection="1">
      <alignment horizontal="left" vertical="top"/>
      <protection/>
    </xf>
    <xf numFmtId="0" fontId="16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/>
      <protection/>
    </xf>
    <xf numFmtId="0" fontId="16" fillId="0" borderId="2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center"/>
      <protection/>
    </xf>
    <xf numFmtId="0" fontId="17" fillId="0" borderId="24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27" xfId="0" applyFont="1" applyBorder="1" applyAlignment="1" applyProtection="1">
      <alignment horizontal="left" vertical="center"/>
      <protection/>
    </xf>
    <xf numFmtId="0" fontId="16" fillId="0" borderId="30" xfId="0" applyFont="1" applyBorder="1" applyAlignment="1" applyProtection="1">
      <alignment horizontal="left" vertical="center"/>
      <protection/>
    </xf>
    <xf numFmtId="0" fontId="16" fillId="0" borderId="18" xfId="0" applyFont="1" applyBorder="1" applyAlignment="1" applyProtection="1">
      <alignment horizontal="left" vertical="center"/>
      <protection/>
    </xf>
    <xf numFmtId="0" fontId="16" fillId="0" borderId="31" xfId="0" applyFont="1" applyBorder="1" applyAlignment="1" applyProtection="1">
      <alignment horizontal="left" vertical="center"/>
      <protection/>
    </xf>
    <xf numFmtId="0" fontId="16" fillId="0" borderId="32" xfId="0" applyFont="1" applyBorder="1" applyAlignment="1" applyProtection="1">
      <alignment horizontal="left" vertical="center"/>
      <protection/>
    </xf>
    <xf numFmtId="0" fontId="16" fillId="0" borderId="33" xfId="0" applyFont="1" applyBorder="1" applyAlignment="1" applyProtection="1">
      <alignment horizontal="left" vertical="center"/>
      <protection/>
    </xf>
    <xf numFmtId="0" fontId="18" fillId="0" borderId="33" xfId="0" applyFont="1" applyBorder="1" applyAlignment="1" applyProtection="1">
      <alignment horizontal="left" vertical="center"/>
      <protection/>
    </xf>
    <xf numFmtId="0" fontId="16" fillId="0" borderId="34" xfId="0" applyFont="1" applyBorder="1" applyAlignment="1" applyProtection="1">
      <alignment horizontal="left" vertical="center"/>
      <protection/>
    </xf>
    <xf numFmtId="0" fontId="16" fillId="0" borderId="35" xfId="0" applyFont="1" applyBorder="1" applyAlignment="1" applyProtection="1">
      <alignment horizontal="left" vertical="center"/>
      <protection/>
    </xf>
    <xf numFmtId="0" fontId="16" fillId="0" borderId="36" xfId="0" applyFont="1" applyBorder="1" applyAlignment="1" applyProtection="1">
      <alignment horizontal="left" vertical="center"/>
      <protection/>
    </xf>
    <xf numFmtId="0" fontId="16" fillId="0" borderId="37" xfId="0" applyFont="1" applyBorder="1" applyAlignment="1" applyProtection="1">
      <alignment horizontal="left" vertical="center"/>
      <protection/>
    </xf>
    <xf numFmtId="0" fontId="16" fillId="0" borderId="38" xfId="0" applyFont="1" applyBorder="1" applyAlignment="1" applyProtection="1">
      <alignment horizontal="left" vertical="center"/>
      <protection/>
    </xf>
    <xf numFmtId="0" fontId="16" fillId="0" borderId="39" xfId="0" applyFont="1" applyBorder="1" applyAlignment="1" applyProtection="1">
      <alignment horizontal="left" vertical="center"/>
      <protection/>
    </xf>
    <xf numFmtId="167" fontId="14" fillId="0" borderId="40" xfId="0" applyNumberFormat="1" applyFont="1" applyBorder="1" applyAlignment="1" applyProtection="1">
      <alignment horizontal="right" vertical="center"/>
      <protection/>
    </xf>
    <xf numFmtId="167" fontId="14" fillId="0" borderId="41" xfId="0" applyNumberFormat="1" applyFont="1" applyBorder="1" applyAlignment="1" applyProtection="1">
      <alignment horizontal="right" vertical="center"/>
      <protection/>
    </xf>
    <xf numFmtId="164" fontId="19" fillId="0" borderId="42" xfId="0" applyNumberFormat="1" applyFont="1" applyBorder="1" applyAlignment="1" applyProtection="1">
      <alignment horizontal="right" vertical="center"/>
      <protection/>
    </xf>
    <xf numFmtId="166" fontId="19" fillId="0" borderId="43" xfId="0" applyNumberFormat="1" applyFont="1" applyBorder="1" applyAlignment="1" applyProtection="1">
      <alignment horizontal="right" vertical="center"/>
      <protection/>
    </xf>
    <xf numFmtId="167" fontId="14" fillId="0" borderId="42" xfId="0" applyNumberFormat="1" applyFont="1" applyBorder="1" applyAlignment="1" applyProtection="1">
      <alignment horizontal="right" vertical="center"/>
      <protection/>
    </xf>
    <xf numFmtId="167" fontId="14" fillId="0" borderId="43" xfId="0" applyNumberFormat="1" applyFont="1" applyBorder="1" applyAlignment="1" applyProtection="1">
      <alignment horizontal="right" vertical="center"/>
      <protection/>
    </xf>
    <xf numFmtId="167" fontId="19" fillId="0" borderId="41" xfId="0" applyNumberFormat="1" applyFont="1" applyBorder="1" applyAlignment="1" applyProtection="1">
      <alignment horizontal="right" vertical="center"/>
      <protection/>
    </xf>
    <xf numFmtId="164" fontId="19" fillId="0" borderId="18" xfId="0" applyNumberFormat="1" applyFont="1" applyBorder="1" applyAlignment="1" applyProtection="1">
      <alignment horizontal="right" vertical="center"/>
      <protection/>
    </xf>
    <xf numFmtId="166" fontId="19" fillId="0" borderId="41" xfId="0" applyNumberFormat="1" applyFont="1" applyBorder="1" applyAlignment="1" applyProtection="1">
      <alignment horizontal="right" vertical="center"/>
      <protection/>
    </xf>
    <xf numFmtId="167" fontId="14" fillId="0" borderId="44" xfId="0" applyNumberFormat="1" applyFont="1" applyBorder="1" applyAlignment="1" applyProtection="1">
      <alignment horizontal="right" vertical="center"/>
      <protection/>
    </xf>
    <xf numFmtId="0" fontId="18" fillId="0" borderId="33" xfId="0" applyFont="1" applyBorder="1" applyAlignment="1" applyProtection="1">
      <alignment horizontal="left" vertical="center" wrapText="1"/>
      <protection/>
    </xf>
    <xf numFmtId="0" fontId="20" fillId="0" borderId="35" xfId="0" applyFont="1" applyBorder="1" applyAlignment="1" applyProtection="1">
      <alignment horizontal="left" vertical="center"/>
      <protection/>
    </xf>
    <xf numFmtId="0" fontId="20" fillId="0" borderId="37" xfId="0" applyFont="1" applyBorder="1" applyAlignment="1" applyProtection="1">
      <alignment horizontal="left" vertical="center"/>
      <protection/>
    </xf>
    <xf numFmtId="0" fontId="18" fillId="0" borderId="38" xfId="0" applyFont="1" applyBorder="1" applyAlignment="1" applyProtection="1">
      <alignment horizontal="left" vertical="center"/>
      <protection/>
    </xf>
    <xf numFmtId="0" fontId="18" fillId="0" borderId="36" xfId="0" applyFont="1" applyBorder="1" applyAlignment="1" applyProtection="1">
      <alignment horizontal="left" vertical="center"/>
      <protection/>
    </xf>
    <xf numFmtId="0" fontId="18" fillId="0" borderId="39" xfId="0" applyFont="1" applyBorder="1" applyAlignment="1" applyProtection="1">
      <alignment horizontal="left" vertical="center"/>
      <protection/>
    </xf>
    <xf numFmtId="0" fontId="18" fillId="0" borderId="37" xfId="0" applyFont="1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6" fillId="0" borderId="45" xfId="0" applyFont="1" applyBorder="1" applyAlignment="1" applyProtection="1">
      <alignment horizontal="center" vertical="center"/>
      <protection/>
    </xf>
    <xf numFmtId="0" fontId="21" fillId="0" borderId="46" xfId="0" applyFont="1" applyBorder="1" applyAlignment="1" applyProtection="1">
      <alignment horizontal="left" vertical="center"/>
      <protection/>
    </xf>
    <xf numFmtId="0" fontId="16" fillId="0" borderId="47" xfId="0" applyFont="1" applyBorder="1" applyAlignment="1" applyProtection="1">
      <alignment horizontal="left" vertical="center"/>
      <protection/>
    </xf>
    <xf numFmtId="0" fontId="16" fillId="0" borderId="48" xfId="0" applyFont="1" applyBorder="1" applyAlignment="1" applyProtection="1">
      <alignment horizontal="left" vertical="center"/>
      <protection/>
    </xf>
    <xf numFmtId="166" fontId="19" fillId="0" borderId="49" xfId="0" applyNumberFormat="1" applyFont="1" applyBorder="1" applyAlignment="1" applyProtection="1">
      <alignment horizontal="right" vertical="center"/>
      <protection/>
    </xf>
    <xf numFmtId="0" fontId="16" fillId="0" borderId="50" xfId="0" applyFont="1" applyBorder="1" applyAlignment="1" applyProtection="1">
      <alignment horizontal="left" vertical="center"/>
      <protection/>
    </xf>
    <xf numFmtId="0" fontId="16" fillId="0" borderId="49" xfId="0" applyFont="1" applyBorder="1" applyAlignment="1" applyProtection="1">
      <alignment horizontal="left" vertical="center"/>
      <protection/>
    </xf>
    <xf numFmtId="0" fontId="16" fillId="0" borderId="51" xfId="0" applyFont="1" applyBorder="1" applyAlignment="1" applyProtection="1">
      <alignment horizontal="left" vertical="center"/>
      <protection/>
    </xf>
    <xf numFmtId="166" fontId="14" fillId="0" borderId="49" xfId="0" applyNumberFormat="1" applyFont="1" applyBorder="1" applyAlignment="1" applyProtection="1">
      <alignment horizontal="right" vertical="center"/>
      <protection/>
    </xf>
    <xf numFmtId="167" fontId="14" fillId="0" borderId="52" xfId="0" applyNumberFormat="1" applyFont="1" applyBorder="1" applyAlignment="1" applyProtection="1">
      <alignment horizontal="right" vertical="center"/>
      <protection/>
    </xf>
    <xf numFmtId="0" fontId="4" fillId="0" borderId="49" xfId="0" applyFont="1" applyBorder="1" applyAlignment="1" applyProtection="1">
      <alignment horizontal="left" vertical="center"/>
      <protection/>
    </xf>
    <xf numFmtId="0" fontId="16" fillId="0" borderId="52" xfId="0" applyFont="1" applyBorder="1" applyAlignment="1" applyProtection="1">
      <alignment horizontal="left" vertical="center"/>
      <protection/>
    </xf>
    <xf numFmtId="168" fontId="4" fillId="0" borderId="48" xfId="0" applyNumberFormat="1" applyFont="1" applyBorder="1" applyAlignment="1" applyProtection="1">
      <alignment horizontal="right" vertical="center"/>
      <protection/>
    </xf>
    <xf numFmtId="0" fontId="16" fillId="0" borderId="53" xfId="0" applyFont="1" applyBorder="1" applyAlignment="1" applyProtection="1">
      <alignment horizontal="left" vertical="center"/>
      <protection/>
    </xf>
    <xf numFmtId="0" fontId="16" fillId="0" borderId="54" xfId="0" applyFont="1" applyBorder="1" applyAlignment="1" applyProtection="1">
      <alignment horizontal="left" vertical="center"/>
      <protection/>
    </xf>
    <xf numFmtId="0" fontId="16" fillId="0" borderId="55" xfId="0" applyFont="1" applyBorder="1" applyAlignment="1" applyProtection="1">
      <alignment horizontal="center" vertical="center"/>
      <protection/>
    </xf>
    <xf numFmtId="164" fontId="14" fillId="0" borderId="49" xfId="0" applyNumberFormat="1" applyFont="1" applyBorder="1" applyAlignment="1" applyProtection="1">
      <alignment horizontal="right" vertical="center"/>
      <protection/>
    </xf>
    <xf numFmtId="0" fontId="21" fillId="0" borderId="49" xfId="0" applyFont="1" applyBorder="1" applyAlignment="1" applyProtection="1">
      <alignment horizontal="left" vertical="center"/>
      <protection/>
    </xf>
    <xf numFmtId="166" fontId="19" fillId="0" borderId="32" xfId="0" applyNumberFormat="1" applyFont="1" applyBorder="1" applyAlignment="1" applyProtection="1">
      <alignment horizontal="right" vertical="center"/>
      <protection/>
    </xf>
    <xf numFmtId="164" fontId="14" fillId="0" borderId="32" xfId="0" applyNumberFormat="1" applyFont="1" applyBorder="1" applyAlignment="1" applyProtection="1">
      <alignment horizontal="right" vertical="center"/>
      <protection/>
    </xf>
    <xf numFmtId="167" fontId="14" fillId="0" borderId="34" xfId="0" applyNumberFormat="1" applyFont="1" applyBorder="1" applyAlignment="1" applyProtection="1">
      <alignment horizontal="right" vertical="center"/>
      <protection/>
    </xf>
    <xf numFmtId="0" fontId="16" fillId="0" borderId="56" xfId="0" applyFont="1" applyBorder="1" applyAlignment="1" applyProtection="1">
      <alignment horizontal="center" vertical="center"/>
      <protection/>
    </xf>
    <xf numFmtId="0" fontId="16" fillId="0" borderId="43" xfId="0" applyFont="1" applyBorder="1" applyAlignment="1" applyProtection="1">
      <alignment horizontal="left" vertical="center"/>
      <protection/>
    </xf>
    <xf numFmtId="0" fontId="16" fillId="0" borderId="41" xfId="0" applyFont="1" applyBorder="1" applyAlignment="1" applyProtection="1">
      <alignment horizontal="left" vertical="center"/>
      <protection/>
    </xf>
    <xf numFmtId="0" fontId="16" fillId="0" borderId="42" xfId="0" applyFont="1" applyBorder="1" applyAlignment="1" applyProtection="1">
      <alignment horizontal="left" vertical="center"/>
      <protection/>
    </xf>
    <xf numFmtId="166" fontId="19" fillId="0" borderId="57" xfId="0" applyNumberFormat="1" applyFont="1" applyBorder="1" applyAlignment="1" applyProtection="1">
      <alignment horizontal="right" vertical="center"/>
      <protection/>
    </xf>
    <xf numFmtId="0" fontId="16" fillId="0" borderId="19" xfId="0" applyFont="1" applyBorder="1" applyAlignment="1" applyProtection="1">
      <alignment horizontal="left" vertical="center"/>
      <protection/>
    </xf>
    <xf numFmtId="166" fontId="19" fillId="0" borderId="33" xfId="0" applyNumberFormat="1" applyFont="1" applyBorder="1" applyAlignment="1" applyProtection="1">
      <alignment horizontal="right" vertical="center"/>
      <protection/>
    </xf>
    <xf numFmtId="167" fontId="19" fillId="0" borderId="18" xfId="0" applyNumberFormat="1" applyFont="1" applyBorder="1" applyAlignment="1" applyProtection="1">
      <alignment horizontal="right" vertical="center"/>
      <protection/>
    </xf>
    <xf numFmtId="0" fontId="16" fillId="0" borderId="58" xfId="0" applyFont="1" applyBorder="1" applyAlignment="1" applyProtection="1">
      <alignment horizontal="left" vertical="top"/>
      <protection/>
    </xf>
    <xf numFmtId="0" fontId="21" fillId="0" borderId="54" xfId="0" applyFont="1" applyBorder="1" applyAlignment="1" applyProtection="1">
      <alignment horizontal="left" vertical="center"/>
      <protection/>
    </xf>
    <xf numFmtId="0" fontId="18" fillId="0" borderId="59" xfId="0" applyFont="1" applyBorder="1" applyAlignment="1" applyProtection="1">
      <alignment horizontal="left" vertical="center"/>
      <protection/>
    </xf>
    <xf numFmtId="0" fontId="16" fillId="0" borderId="59" xfId="0" applyFont="1" applyBorder="1" applyAlignment="1" applyProtection="1">
      <alignment horizontal="left" vertical="top"/>
      <protection/>
    </xf>
    <xf numFmtId="0" fontId="22" fillId="0" borderId="37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166" fontId="22" fillId="0" borderId="36" xfId="0" applyNumberFormat="1" applyFont="1" applyBorder="1" applyAlignment="1" applyProtection="1">
      <alignment horizontal="right" vertical="center"/>
      <protection/>
    </xf>
    <xf numFmtId="0" fontId="16" fillId="0" borderId="39" xfId="0" applyFont="1" applyBorder="1" applyAlignment="1" applyProtection="1">
      <alignment horizontal="left" vertical="top"/>
      <protection/>
    </xf>
    <xf numFmtId="0" fontId="16" fillId="0" borderId="15" xfId="0" applyFont="1" applyBorder="1" applyAlignment="1" applyProtection="1">
      <alignment horizontal="left" vertical="top"/>
      <protection/>
    </xf>
    <xf numFmtId="0" fontId="3" fillId="0" borderId="57" xfId="0" applyFont="1" applyBorder="1" applyAlignment="1" applyProtection="1">
      <alignment horizontal="left" vertical="center"/>
      <protection/>
    </xf>
    <xf numFmtId="0" fontId="4" fillId="0" borderId="18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horizontal="left" vertical="top"/>
      <protection/>
    </xf>
    <xf numFmtId="0" fontId="0" fillId="0" borderId="22" xfId="0" applyFont="1" applyBorder="1" applyAlignment="1">
      <alignment horizontal="left" vertical="top"/>
    </xf>
    <xf numFmtId="0" fontId="0" fillId="0" borderId="15" xfId="0" applyFont="1" applyBorder="1" applyAlignment="1">
      <alignment horizontal="left" vertical="top"/>
    </xf>
    <xf numFmtId="0" fontId="4" fillId="0" borderId="46" xfId="0" applyFont="1" applyBorder="1" applyAlignment="1">
      <alignment horizontal="left" vertical="center"/>
    </xf>
    <xf numFmtId="2" fontId="4" fillId="0" borderId="60" xfId="0" applyNumberFormat="1" applyFont="1" applyBorder="1" applyAlignment="1">
      <alignment horizontal="center" vertical="center"/>
    </xf>
    <xf numFmtId="169" fontId="4" fillId="0" borderId="60" xfId="0" applyNumberFormat="1" applyFont="1" applyBorder="1" applyAlignment="1">
      <alignment horizontal="right" vertical="center"/>
    </xf>
    <xf numFmtId="166" fontId="4" fillId="0" borderId="60" xfId="0" applyNumberFormat="1" applyFont="1" applyBorder="1" applyAlignment="1">
      <alignment horizontal="right" vertical="center"/>
    </xf>
    <xf numFmtId="0" fontId="0" fillId="0" borderId="61" xfId="0" applyFont="1" applyBorder="1" applyAlignment="1">
      <alignment horizontal="left" vertical="top"/>
    </xf>
    <xf numFmtId="0" fontId="4" fillId="0" borderId="53" xfId="0" applyFont="1" applyBorder="1" applyAlignment="1">
      <alignment horizontal="left" vertical="center"/>
    </xf>
    <xf numFmtId="2" fontId="4" fillId="0" borderId="59" xfId="0" applyNumberFormat="1" applyFont="1" applyBorder="1" applyAlignment="1">
      <alignment horizontal="center" vertical="center"/>
    </xf>
    <xf numFmtId="169" fontId="4" fillId="0" borderId="59" xfId="0" applyNumberFormat="1" applyFont="1" applyBorder="1" applyAlignment="1">
      <alignment horizontal="right" vertical="center"/>
    </xf>
    <xf numFmtId="166" fontId="4" fillId="0" borderId="59" xfId="0" applyNumberFormat="1" applyFont="1" applyBorder="1" applyAlignment="1">
      <alignment horizontal="right" vertical="center"/>
    </xf>
    <xf numFmtId="0" fontId="0" fillId="0" borderId="62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22" fillId="0" borderId="41" xfId="0" applyFont="1" applyBorder="1" applyAlignment="1">
      <alignment horizontal="left" vertical="center"/>
    </xf>
    <xf numFmtId="2" fontId="4" fillId="0" borderId="41" xfId="0" applyNumberFormat="1" applyFont="1" applyBorder="1" applyAlignment="1">
      <alignment horizontal="right" vertical="center"/>
    </xf>
    <xf numFmtId="169" fontId="4" fillId="0" borderId="41" xfId="0" applyNumberFormat="1" applyFont="1" applyBorder="1" applyAlignment="1">
      <alignment horizontal="right" vertical="center"/>
    </xf>
    <xf numFmtId="2" fontId="4" fillId="0" borderId="41" xfId="0" applyNumberFormat="1" applyFont="1" applyBorder="1" applyAlignment="1">
      <alignment horizontal="left" vertical="center"/>
    </xf>
    <xf numFmtId="166" fontId="22" fillId="0" borderId="41" xfId="0" applyNumberFormat="1" applyFont="1" applyBorder="1" applyAlignment="1">
      <alignment horizontal="right" vertical="center"/>
    </xf>
    <xf numFmtId="0" fontId="0" fillId="0" borderId="44" xfId="0" applyFont="1" applyBorder="1" applyAlignment="1">
      <alignment horizontal="left" vertical="top"/>
    </xf>
    <xf numFmtId="0" fontId="20" fillId="0" borderId="35" xfId="0" applyFont="1" applyBorder="1" applyAlignment="1">
      <alignment horizontal="left" vertical="center"/>
    </xf>
    <xf numFmtId="0" fontId="16" fillId="0" borderId="36" xfId="0" applyFont="1" applyBorder="1" applyAlignment="1">
      <alignment horizontal="left" vertical="top"/>
    </xf>
    <xf numFmtId="0" fontId="18" fillId="0" borderId="38" xfId="0" applyFont="1" applyBorder="1" applyAlignment="1">
      <alignment horizontal="left" vertical="center"/>
    </xf>
    <xf numFmtId="169" fontId="16" fillId="0" borderId="36" xfId="0" applyNumberFormat="1" applyFont="1" applyBorder="1" applyAlignment="1">
      <alignment horizontal="right" vertical="center"/>
    </xf>
    <xf numFmtId="0" fontId="0" fillId="0" borderId="39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16" fillId="0" borderId="53" xfId="0" applyFont="1" applyBorder="1" applyAlignment="1">
      <alignment horizontal="left"/>
    </xf>
    <xf numFmtId="0" fontId="16" fillId="0" borderId="59" xfId="0" applyFont="1" applyBorder="1" applyAlignment="1">
      <alignment horizontal="left" vertical="top"/>
    </xf>
    <xf numFmtId="166" fontId="14" fillId="0" borderId="53" xfId="0" applyNumberFormat="1" applyFont="1" applyBorder="1" applyAlignment="1">
      <alignment horizontal="right" vertical="center"/>
    </xf>
    <xf numFmtId="0" fontId="0" fillId="0" borderId="16" xfId="0" applyFont="1" applyBorder="1" applyAlignment="1">
      <alignment horizontal="left" vertical="top"/>
    </xf>
    <xf numFmtId="0" fontId="0" fillId="0" borderId="26" xfId="0" applyFont="1" applyBorder="1" applyAlignment="1">
      <alignment horizontal="left" vertical="top"/>
    </xf>
    <xf numFmtId="0" fontId="0" fillId="0" borderId="63" xfId="0" applyFont="1" applyBorder="1" applyAlignment="1">
      <alignment horizontal="left" vertical="top"/>
    </xf>
    <xf numFmtId="0" fontId="16" fillId="0" borderId="64" xfId="0" applyFont="1" applyBorder="1" applyAlignment="1">
      <alignment horizontal="left" vertical="top"/>
    </xf>
    <xf numFmtId="0" fontId="16" fillId="0" borderId="57" xfId="0" applyFont="1" applyBorder="1" applyAlignment="1">
      <alignment horizontal="left"/>
    </xf>
    <xf numFmtId="0" fontId="16" fillId="0" borderId="18" xfId="0" applyFont="1" applyBorder="1" applyAlignment="1">
      <alignment horizontal="left" vertical="top"/>
    </xf>
    <xf numFmtId="166" fontId="14" fillId="0" borderId="57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horizontal="left" vertical="top"/>
    </xf>
    <xf numFmtId="166" fontId="4" fillId="0" borderId="59" xfId="0" applyNumberFormat="1" applyFont="1" applyBorder="1" applyAlignment="1">
      <alignment horizontal="right" vertical="center"/>
    </xf>
    <xf numFmtId="0" fontId="16" fillId="0" borderId="26" xfId="0" applyFont="1" applyBorder="1" applyAlignment="1" applyProtection="1">
      <alignment horizontal="left" vertical="center" wrapText="1"/>
      <protection/>
    </xf>
    <xf numFmtId="0" fontId="16" fillId="0" borderId="63" xfId="0" applyFont="1" applyBorder="1" applyAlignment="1" applyProtection="1">
      <alignment horizontal="center" vertical="center"/>
      <protection/>
    </xf>
    <xf numFmtId="0" fontId="16" fillId="0" borderId="27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4" fillId="0" borderId="60" xfId="0" applyNumberFormat="1" applyFont="1" applyBorder="1" applyAlignment="1">
      <alignment horizontal="right" vertical="center"/>
    </xf>
    <xf numFmtId="0" fontId="4" fillId="0" borderId="23" xfId="0" applyFont="1" applyBorder="1" applyAlignment="1" applyProtection="1">
      <alignment horizontal="left" vertical="center" wrapText="1"/>
      <protection/>
    </xf>
    <xf numFmtId="0" fontId="4" fillId="0" borderId="65" xfId="0" applyFont="1" applyBorder="1" applyAlignment="1" applyProtection="1">
      <alignment horizontal="left" vertical="center" wrapText="1"/>
      <protection/>
    </xf>
    <xf numFmtId="0" fontId="4" fillId="0" borderId="24" xfId="0" applyFont="1" applyBorder="1" applyAlignment="1" applyProtection="1">
      <alignment horizontal="left" vertical="center" wrapText="1"/>
      <protection/>
    </xf>
    <xf numFmtId="0" fontId="4" fillId="0" borderId="28" xfId="0" applyFont="1" applyBorder="1" applyAlignment="1" applyProtection="1">
      <alignment horizontal="left" vertical="center"/>
      <protection/>
    </xf>
    <xf numFmtId="0" fontId="4" fillId="0" borderId="29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25" xfId="0" applyFont="1" applyBorder="1" applyAlignment="1" applyProtection="1">
      <alignment horizontal="left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3" fillId="0" borderId="65" xfId="0" applyFont="1" applyBorder="1" applyAlignment="1" applyProtection="1">
      <alignment horizontal="left" vertical="center" wrapText="1"/>
      <protection/>
    </xf>
    <xf numFmtId="0" fontId="3" fillId="0" borderId="24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25" xfId="0" applyFont="1" applyBorder="1" applyAlignment="1" applyProtection="1">
      <alignment horizontal="left" vertical="center" wrapText="1"/>
      <protection/>
    </xf>
    <xf numFmtId="0" fontId="3" fillId="0" borderId="26" xfId="0" applyFont="1" applyBorder="1" applyAlignment="1" applyProtection="1">
      <alignment horizontal="left" vertical="center" wrapText="1"/>
      <protection/>
    </xf>
    <xf numFmtId="0" fontId="3" fillId="0" borderId="63" xfId="0" applyFont="1" applyBorder="1" applyAlignment="1" applyProtection="1">
      <alignment horizontal="left" vertical="center" wrapText="1"/>
      <protection/>
    </xf>
    <xf numFmtId="0" fontId="3" fillId="0" borderId="27" xfId="0" applyFont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164" fontId="7" fillId="0" borderId="0" xfId="0" applyNumberFormat="1" applyFont="1" applyAlignment="1" applyProtection="1">
      <alignment horizontal="right"/>
      <protection/>
    </xf>
    <xf numFmtId="0" fontId="7" fillId="0" borderId="0" xfId="0" applyFont="1" applyAlignment="1" applyProtection="1">
      <alignment horizontal="left" wrapText="1"/>
      <protection/>
    </xf>
    <xf numFmtId="165" fontId="7" fillId="0" borderId="0" xfId="0" applyNumberFormat="1" applyFont="1" applyAlignment="1" applyProtection="1">
      <alignment horizontal="right"/>
      <protection/>
    </xf>
    <xf numFmtId="164" fontId="8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 wrapText="1"/>
      <protection/>
    </xf>
    <xf numFmtId="165" fontId="8" fillId="0" borderId="0" xfId="0" applyNumberFormat="1" applyFont="1" applyAlignment="1" applyProtection="1">
      <alignment horizontal="right"/>
      <protection/>
    </xf>
    <xf numFmtId="164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 wrapText="1"/>
      <protection/>
    </xf>
    <xf numFmtId="165" fontId="4" fillId="0" borderId="11" xfId="0" applyNumberFormat="1" applyFont="1" applyBorder="1" applyAlignment="1" applyProtection="1">
      <alignment horizontal="right"/>
      <protection/>
    </xf>
    <xf numFmtId="164" fontId="9" fillId="0" borderId="0" xfId="0" applyNumberFormat="1" applyFont="1" applyAlignment="1" applyProtection="1">
      <alignment horizontal="right"/>
      <protection/>
    </xf>
    <xf numFmtId="0" fontId="9" fillId="0" borderId="0" xfId="0" applyFont="1" applyAlignment="1" applyProtection="1">
      <alignment horizontal="left" wrapText="1"/>
      <protection/>
    </xf>
    <xf numFmtId="165" fontId="9" fillId="0" borderId="0" xfId="0" applyNumberFormat="1" applyFont="1" applyAlignment="1" applyProtection="1">
      <alignment horizontal="right"/>
      <protection/>
    </xf>
    <xf numFmtId="164" fontId="10" fillId="0" borderId="0" xfId="0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 horizontal="left" wrapText="1"/>
      <protection/>
    </xf>
    <xf numFmtId="165" fontId="10" fillId="0" borderId="0" xfId="0" applyNumberFormat="1" applyFont="1" applyAlignment="1" applyProtection="1">
      <alignment horizontal="right"/>
      <protection/>
    </xf>
    <xf numFmtId="164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 applyProtection="1">
      <alignment horizontal="left" wrapText="1"/>
      <protection/>
    </xf>
    <xf numFmtId="165" fontId="11" fillId="0" borderId="0" xfId="0" applyNumberFormat="1" applyFont="1" applyAlignment="1" applyProtection="1">
      <alignment horizontal="right"/>
      <protection/>
    </xf>
    <xf numFmtId="164" fontId="12" fillId="0" borderId="11" xfId="0" applyNumberFormat="1" applyFont="1" applyBorder="1" applyAlignment="1" applyProtection="1">
      <alignment horizontal="right"/>
      <protection/>
    </xf>
    <xf numFmtId="0" fontId="12" fillId="0" borderId="11" xfId="0" applyFont="1" applyBorder="1" applyAlignment="1" applyProtection="1">
      <alignment horizontal="left" wrapText="1"/>
      <protection/>
    </xf>
    <xf numFmtId="165" fontId="12" fillId="0" borderId="11" xfId="0" applyNumberFormat="1" applyFont="1" applyBorder="1" applyAlignment="1" applyProtection="1">
      <alignment horizontal="righ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0">
      <selection activeCell="U35" sqref="U35"/>
    </sheetView>
  </sheetViews>
  <sheetFormatPr defaultColWidth="10.5" defaultRowHeight="12" customHeight="1"/>
  <cols>
    <col min="1" max="1" width="3" style="6" customWidth="1"/>
    <col min="2" max="2" width="2.5" style="6" customWidth="1"/>
    <col min="3" max="3" width="3.83203125" style="6" customWidth="1"/>
    <col min="4" max="4" width="11" style="6" customWidth="1"/>
    <col min="5" max="5" width="15.83203125" style="6" customWidth="1"/>
    <col min="6" max="6" width="0.4921875" style="6" customWidth="1"/>
    <col min="7" max="7" width="3.16015625" style="6" customWidth="1"/>
    <col min="8" max="8" width="3" style="6" customWidth="1"/>
    <col min="9" max="9" width="12.33203125" style="6" customWidth="1"/>
    <col min="10" max="10" width="16.16015625" style="6" customWidth="1"/>
    <col min="11" max="11" width="0.65625" style="6" customWidth="1"/>
    <col min="12" max="13" width="3" style="6" customWidth="1"/>
    <col min="14" max="14" width="5.66015625" style="6" customWidth="1"/>
    <col min="15" max="15" width="6.5" style="6" customWidth="1"/>
    <col min="16" max="16" width="12" style="6" customWidth="1"/>
    <col min="17" max="17" width="7.5" style="6" customWidth="1"/>
    <col min="18" max="18" width="17.83203125" style="6" customWidth="1"/>
    <col min="19" max="19" width="0.4921875" style="6" customWidth="1"/>
    <col min="20" max="16384" width="10.5" style="1" customWidth="1"/>
  </cols>
  <sheetData>
    <row r="1" spans="1:19" s="6" customFormat="1" ht="14.25" customHeight="1">
      <c r="A1" s="31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3"/>
    </row>
    <row r="2" spans="1:19" s="6" customFormat="1" ht="21" customHeight="1">
      <c r="A2" s="34"/>
      <c r="B2" s="35"/>
      <c r="C2" s="35"/>
      <c r="D2" s="35"/>
      <c r="E2" s="35"/>
      <c r="F2" s="35"/>
      <c r="G2" s="36" t="s">
        <v>363</v>
      </c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7"/>
    </row>
    <row r="3" spans="1:19" s="6" customFormat="1" ht="14.25" customHeight="1">
      <c r="A3" s="38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</row>
    <row r="4" spans="1:19" s="6" customFormat="1" ht="9" customHeight="1" thickBot="1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</row>
    <row r="5" spans="1:19" s="6" customFormat="1" ht="24.75" customHeight="1">
      <c r="A5" s="44"/>
      <c r="B5" s="45" t="s">
        <v>364</v>
      </c>
      <c r="C5" s="45"/>
      <c r="D5" s="45"/>
      <c r="E5" s="187" t="s">
        <v>365</v>
      </c>
      <c r="F5" s="188"/>
      <c r="G5" s="188"/>
      <c r="H5" s="188"/>
      <c r="I5" s="188"/>
      <c r="J5" s="188"/>
      <c r="K5" s="188"/>
      <c r="L5" s="189"/>
      <c r="M5" s="45"/>
      <c r="N5" s="45"/>
      <c r="O5" s="177" t="s">
        <v>366</v>
      </c>
      <c r="P5" s="177"/>
      <c r="Q5" s="46"/>
      <c r="R5" s="47"/>
      <c r="S5" s="48"/>
    </row>
    <row r="6" spans="1:19" s="6" customFormat="1" ht="24.75" customHeight="1">
      <c r="A6" s="44"/>
      <c r="B6" s="45" t="s">
        <v>367</v>
      </c>
      <c r="C6" s="45"/>
      <c r="D6" s="45"/>
      <c r="E6" s="190"/>
      <c r="F6" s="191"/>
      <c r="G6" s="191"/>
      <c r="H6" s="191"/>
      <c r="I6" s="191"/>
      <c r="J6" s="191"/>
      <c r="K6" s="191"/>
      <c r="L6" s="192"/>
      <c r="M6" s="45"/>
      <c r="N6" s="45"/>
      <c r="O6" s="177" t="s">
        <v>368</v>
      </c>
      <c r="P6" s="177"/>
      <c r="Q6" s="49"/>
      <c r="R6" s="48"/>
      <c r="S6" s="48"/>
    </row>
    <row r="7" spans="1:19" s="6" customFormat="1" ht="24.75" customHeight="1" thickBot="1">
      <c r="A7" s="44"/>
      <c r="B7" s="45"/>
      <c r="C7" s="45"/>
      <c r="D7" s="45"/>
      <c r="E7" s="193" t="s">
        <v>369</v>
      </c>
      <c r="F7" s="194"/>
      <c r="G7" s="194"/>
      <c r="H7" s="194"/>
      <c r="I7" s="194"/>
      <c r="J7" s="194"/>
      <c r="K7" s="194"/>
      <c r="L7" s="195"/>
      <c r="M7" s="45"/>
      <c r="N7" s="45"/>
      <c r="O7" s="177" t="s">
        <v>370</v>
      </c>
      <c r="P7" s="177"/>
      <c r="Q7" s="50" t="s">
        <v>371</v>
      </c>
      <c r="R7" s="51"/>
      <c r="S7" s="48"/>
    </row>
    <row r="8" spans="1:19" s="6" customFormat="1" ht="24.75" customHeight="1" thickBot="1">
      <c r="A8" s="44"/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177" t="s">
        <v>372</v>
      </c>
      <c r="P8" s="177"/>
      <c r="Q8" s="45" t="s">
        <v>373</v>
      </c>
      <c r="R8" s="45"/>
      <c r="S8" s="48"/>
    </row>
    <row r="9" spans="1:19" s="6" customFormat="1" ht="24.75" customHeight="1" thickBot="1">
      <c r="A9" s="44"/>
      <c r="B9" s="45" t="s">
        <v>374</v>
      </c>
      <c r="C9" s="45"/>
      <c r="D9" s="45"/>
      <c r="E9" s="179" t="s">
        <v>375</v>
      </c>
      <c r="F9" s="180"/>
      <c r="G9" s="180"/>
      <c r="H9" s="180"/>
      <c r="I9" s="180"/>
      <c r="J9" s="180"/>
      <c r="K9" s="180"/>
      <c r="L9" s="181"/>
      <c r="M9" s="45"/>
      <c r="N9" s="45"/>
      <c r="O9" s="182"/>
      <c r="P9" s="183"/>
      <c r="Q9" s="52"/>
      <c r="R9" s="53"/>
      <c r="S9" s="48"/>
    </row>
    <row r="10" spans="1:19" s="6" customFormat="1" ht="24.75" customHeight="1" thickBot="1">
      <c r="A10" s="44"/>
      <c r="B10" s="45" t="s">
        <v>376</v>
      </c>
      <c r="C10" s="45"/>
      <c r="D10" s="45"/>
      <c r="E10" s="184" t="s">
        <v>377</v>
      </c>
      <c r="F10" s="185"/>
      <c r="G10" s="185"/>
      <c r="H10" s="185"/>
      <c r="I10" s="185"/>
      <c r="J10" s="185"/>
      <c r="K10" s="185"/>
      <c r="L10" s="186"/>
      <c r="M10" s="45"/>
      <c r="N10" s="45"/>
      <c r="O10" s="182"/>
      <c r="P10" s="183"/>
      <c r="Q10" s="52"/>
      <c r="R10" s="53"/>
      <c r="S10" s="48"/>
    </row>
    <row r="11" spans="1:19" s="6" customFormat="1" ht="24.75" customHeight="1" thickBot="1">
      <c r="A11" s="44"/>
      <c r="B11" s="45" t="s">
        <v>378</v>
      </c>
      <c r="C11" s="45"/>
      <c r="D11" s="45"/>
      <c r="E11" s="184" t="s">
        <v>369</v>
      </c>
      <c r="F11" s="185"/>
      <c r="G11" s="185"/>
      <c r="H11" s="185"/>
      <c r="I11" s="185"/>
      <c r="J11" s="185"/>
      <c r="K11" s="185"/>
      <c r="L11" s="186"/>
      <c r="M11" s="45"/>
      <c r="N11" s="45"/>
      <c r="O11" s="182"/>
      <c r="P11" s="183"/>
      <c r="Q11" s="52"/>
      <c r="R11" s="53"/>
      <c r="S11" s="48"/>
    </row>
    <row r="12" spans="1:19" s="6" customFormat="1" ht="24.75" customHeight="1" thickBot="1">
      <c r="A12" s="44"/>
      <c r="B12" s="45" t="s">
        <v>379</v>
      </c>
      <c r="C12" s="45"/>
      <c r="D12" s="45"/>
      <c r="E12" s="172" t="s">
        <v>380</v>
      </c>
      <c r="F12" s="173"/>
      <c r="G12" s="173"/>
      <c r="H12" s="173"/>
      <c r="I12" s="173"/>
      <c r="J12" s="173"/>
      <c r="K12" s="173"/>
      <c r="L12" s="174"/>
      <c r="M12" s="45"/>
      <c r="N12" s="45"/>
      <c r="O12" s="175"/>
      <c r="P12" s="176"/>
      <c r="Q12" s="175"/>
      <c r="R12" s="176"/>
      <c r="S12" s="48"/>
    </row>
    <row r="13" spans="1:19" s="6" customFormat="1" ht="12.75" customHeight="1" thickBot="1">
      <c r="A13" s="55"/>
      <c r="B13" s="56"/>
      <c r="C13" s="56"/>
      <c r="D13" s="56"/>
      <c r="E13" s="57"/>
      <c r="F13" s="56"/>
      <c r="G13" s="56"/>
      <c r="H13" s="56"/>
      <c r="I13" s="56"/>
      <c r="J13" s="56"/>
      <c r="K13" s="56"/>
      <c r="L13" s="56"/>
      <c r="M13" s="56"/>
      <c r="N13" s="56"/>
      <c r="O13" s="57"/>
      <c r="P13" s="57"/>
      <c r="Q13" s="57"/>
      <c r="R13" s="56"/>
      <c r="S13" s="58"/>
    </row>
    <row r="14" spans="1:19" s="6" customFormat="1" ht="18.75" customHeight="1" thickBot="1">
      <c r="A14" s="44"/>
      <c r="B14" s="45"/>
      <c r="C14" s="45"/>
      <c r="D14" s="45"/>
      <c r="E14" s="59" t="s">
        <v>381</v>
      </c>
      <c r="F14" s="45"/>
      <c r="G14" s="45"/>
      <c r="H14" s="45"/>
      <c r="I14" s="59" t="s">
        <v>382</v>
      </c>
      <c r="J14" s="45"/>
      <c r="K14" s="45"/>
      <c r="L14" s="45"/>
      <c r="M14" s="45"/>
      <c r="N14" s="45"/>
      <c r="O14" s="177" t="s">
        <v>383</v>
      </c>
      <c r="P14" s="177"/>
      <c r="Q14" s="46"/>
      <c r="R14" s="60"/>
      <c r="S14" s="48"/>
    </row>
    <row r="15" spans="1:19" s="6" customFormat="1" ht="18.75" customHeight="1" thickBot="1">
      <c r="A15" s="44"/>
      <c r="B15" s="45"/>
      <c r="C15" s="45"/>
      <c r="D15" s="45"/>
      <c r="E15" s="61"/>
      <c r="F15" s="45"/>
      <c r="G15" s="59"/>
      <c r="H15" s="45"/>
      <c r="I15" s="54" t="s">
        <v>384</v>
      </c>
      <c r="J15" s="45"/>
      <c r="K15" s="45"/>
      <c r="L15" s="45"/>
      <c r="M15" s="45"/>
      <c r="N15" s="45"/>
      <c r="O15" s="177" t="s">
        <v>385</v>
      </c>
      <c r="P15" s="177"/>
      <c r="Q15" s="50"/>
      <c r="R15" s="62"/>
      <c r="S15" s="48"/>
    </row>
    <row r="16" spans="1:19" s="6" customFormat="1" ht="9" customHeight="1">
      <c r="A16" s="63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45"/>
      <c r="P16" s="64"/>
      <c r="Q16" s="64"/>
      <c r="R16" s="64"/>
      <c r="S16" s="65"/>
    </row>
    <row r="17" spans="1:19" s="6" customFormat="1" ht="20.25" customHeight="1">
      <c r="A17" s="66"/>
      <c r="B17" s="67"/>
      <c r="C17" s="67"/>
      <c r="D17" s="67"/>
      <c r="E17" s="68" t="s">
        <v>386</v>
      </c>
      <c r="F17" s="67"/>
      <c r="G17" s="67"/>
      <c r="H17" s="67"/>
      <c r="I17" s="67"/>
      <c r="J17" s="67"/>
      <c r="K17" s="67"/>
      <c r="L17" s="67"/>
      <c r="M17" s="67"/>
      <c r="N17" s="67"/>
      <c r="O17" s="42"/>
      <c r="P17" s="67"/>
      <c r="Q17" s="67"/>
      <c r="R17" s="67"/>
      <c r="S17" s="69"/>
    </row>
    <row r="18" spans="1:19" s="6" customFormat="1" ht="21.75" customHeight="1">
      <c r="A18" s="70" t="s">
        <v>387</v>
      </c>
      <c r="B18" s="71"/>
      <c r="C18" s="71"/>
      <c r="D18" s="72"/>
      <c r="E18" s="73" t="s">
        <v>388</v>
      </c>
      <c r="F18" s="72"/>
      <c r="G18" s="73" t="s">
        <v>389</v>
      </c>
      <c r="H18" s="71"/>
      <c r="I18" s="72"/>
      <c r="J18" s="73" t="s">
        <v>390</v>
      </c>
      <c r="K18" s="71"/>
      <c r="L18" s="73" t="s">
        <v>391</v>
      </c>
      <c r="M18" s="71"/>
      <c r="N18" s="71"/>
      <c r="O18" s="71"/>
      <c r="P18" s="72"/>
      <c r="Q18" s="73" t="s">
        <v>392</v>
      </c>
      <c r="R18" s="71"/>
      <c r="S18" s="74"/>
    </row>
    <row r="19" spans="1:19" s="6" customFormat="1" ht="19.5" customHeight="1">
      <c r="A19" s="75"/>
      <c r="B19" s="76"/>
      <c r="C19" s="76"/>
      <c r="D19" s="77">
        <v>0</v>
      </c>
      <c r="E19" s="78">
        <v>0</v>
      </c>
      <c r="F19" s="79"/>
      <c r="G19" s="80"/>
      <c r="H19" s="76"/>
      <c r="I19" s="77">
        <v>0</v>
      </c>
      <c r="J19" s="78">
        <v>0</v>
      </c>
      <c r="K19" s="81"/>
      <c r="L19" s="80"/>
      <c r="M19" s="76"/>
      <c r="N19" s="76"/>
      <c r="O19" s="82"/>
      <c r="P19" s="77">
        <v>0</v>
      </c>
      <c r="Q19" s="80"/>
      <c r="R19" s="83">
        <v>0</v>
      </c>
      <c r="S19" s="84"/>
    </row>
    <row r="20" spans="1:19" s="6" customFormat="1" ht="20.25" customHeight="1">
      <c r="A20" s="66"/>
      <c r="B20" s="67"/>
      <c r="C20" s="67"/>
      <c r="D20" s="67"/>
      <c r="E20" s="68" t="s">
        <v>393</v>
      </c>
      <c r="F20" s="67"/>
      <c r="G20" s="67"/>
      <c r="H20" s="67"/>
      <c r="I20" s="67"/>
      <c r="J20" s="85" t="s">
        <v>394</v>
      </c>
      <c r="K20" s="67"/>
      <c r="L20" s="67"/>
      <c r="M20" s="67"/>
      <c r="N20" s="67"/>
      <c r="O20" s="64"/>
      <c r="P20" s="67"/>
      <c r="Q20" s="67"/>
      <c r="R20" s="67"/>
      <c r="S20" s="69"/>
    </row>
    <row r="21" spans="1:19" s="6" customFormat="1" ht="19.5" customHeight="1">
      <c r="A21" s="86" t="s">
        <v>395</v>
      </c>
      <c r="B21" s="87"/>
      <c r="C21" s="88" t="s">
        <v>396</v>
      </c>
      <c r="D21" s="89"/>
      <c r="E21" s="89"/>
      <c r="F21" s="90"/>
      <c r="G21" s="86" t="s">
        <v>397</v>
      </c>
      <c r="H21" s="91"/>
      <c r="I21" s="88" t="s">
        <v>398</v>
      </c>
      <c r="J21" s="89"/>
      <c r="K21" s="89"/>
      <c r="L21" s="86" t="s">
        <v>399</v>
      </c>
      <c r="M21" s="91"/>
      <c r="N21" s="88" t="s">
        <v>400</v>
      </c>
      <c r="O21" s="92"/>
      <c r="P21" s="89"/>
      <c r="Q21" s="89"/>
      <c r="R21" s="89"/>
      <c r="S21" s="90"/>
    </row>
    <row r="22" spans="1:19" s="6" customFormat="1" ht="19.5" customHeight="1">
      <c r="A22" s="93" t="s">
        <v>16</v>
      </c>
      <c r="B22" s="94" t="s">
        <v>24</v>
      </c>
      <c r="C22" s="95"/>
      <c r="D22" s="96" t="s">
        <v>401</v>
      </c>
      <c r="E22" s="97"/>
      <c r="F22" s="98"/>
      <c r="G22" s="93" t="s">
        <v>23</v>
      </c>
      <c r="H22" s="99" t="s">
        <v>402</v>
      </c>
      <c r="I22" s="100"/>
      <c r="J22" s="101"/>
      <c r="K22" s="102"/>
      <c r="L22" s="93" t="s">
        <v>403</v>
      </c>
      <c r="M22" s="103" t="s">
        <v>343</v>
      </c>
      <c r="N22" s="104"/>
      <c r="O22" s="104"/>
      <c r="P22" s="104"/>
      <c r="Q22" s="105"/>
      <c r="R22" s="97"/>
      <c r="S22" s="98"/>
    </row>
    <row r="23" spans="1:19" s="6" customFormat="1" ht="19.5" customHeight="1">
      <c r="A23" s="93" t="s">
        <v>17</v>
      </c>
      <c r="B23" s="106"/>
      <c r="C23" s="107"/>
      <c r="D23" s="96" t="s">
        <v>404</v>
      </c>
      <c r="E23" s="97"/>
      <c r="F23" s="98"/>
      <c r="G23" s="93" t="s">
        <v>229</v>
      </c>
      <c r="H23" s="45" t="s">
        <v>405</v>
      </c>
      <c r="I23" s="100"/>
      <c r="J23" s="101"/>
      <c r="K23" s="102"/>
      <c r="L23" s="93" t="s">
        <v>406</v>
      </c>
      <c r="M23" s="103" t="s">
        <v>407</v>
      </c>
      <c r="N23" s="104"/>
      <c r="O23" s="45"/>
      <c r="P23" s="104"/>
      <c r="Q23" s="105"/>
      <c r="R23" s="97"/>
      <c r="S23" s="98"/>
    </row>
    <row r="24" spans="1:19" s="6" customFormat="1" ht="19.5" customHeight="1">
      <c r="A24" s="93" t="s">
        <v>18</v>
      </c>
      <c r="B24" s="94" t="s">
        <v>408</v>
      </c>
      <c r="C24" s="95"/>
      <c r="D24" s="96" t="s">
        <v>401</v>
      </c>
      <c r="E24" s="97"/>
      <c r="F24" s="98"/>
      <c r="G24" s="93" t="s">
        <v>409</v>
      </c>
      <c r="H24" s="99" t="s">
        <v>410</v>
      </c>
      <c r="I24" s="100"/>
      <c r="J24" s="101"/>
      <c r="K24" s="102"/>
      <c r="L24" s="93" t="s">
        <v>411</v>
      </c>
      <c r="M24" s="103" t="s">
        <v>412</v>
      </c>
      <c r="N24" s="104"/>
      <c r="O24" s="104"/>
      <c r="P24" s="104"/>
      <c r="Q24" s="105"/>
      <c r="R24" s="97"/>
      <c r="S24" s="98"/>
    </row>
    <row r="25" spans="1:19" s="6" customFormat="1" ht="19.5" customHeight="1">
      <c r="A25" s="93" t="s">
        <v>19</v>
      </c>
      <c r="B25" s="106"/>
      <c r="C25" s="107"/>
      <c r="D25" s="96" t="s">
        <v>404</v>
      </c>
      <c r="E25" s="97"/>
      <c r="F25" s="98"/>
      <c r="G25" s="93" t="s">
        <v>413</v>
      </c>
      <c r="H25" s="99"/>
      <c r="I25" s="100"/>
      <c r="J25" s="101"/>
      <c r="K25" s="102"/>
      <c r="L25" s="93" t="s">
        <v>414</v>
      </c>
      <c r="M25" s="103" t="s">
        <v>415</v>
      </c>
      <c r="N25" s="104"/>
      <c r="O25" s="45"/>
      <c r="P25" s="104"/>
      <c r="Q25" s="105"/>
      <c r="R25" s="97"/>
      <c r="S25" s="98"/>
    </row>
    <row r="26" spans="1:19" s="6" customFormat="1" ht="19.5" customHeight="1">
      <c r="A26" s="93" t="s">
        <v>20</v>
      </c>
      <c r="B26" s="94" t="s">
        <v>416</v>
      </c>
      <c r="C26" s="95"/>
      <c r="D26" s="96" t="s">
        <v>401</v>
      </c>
      <c r="E26" s="97"/>
      <c r="F26" s="98"/>
      <c r="G26" s="108"/>
      <c r="H26" s="104"/>
      <c r="I26" s="100"/>
      <c r="J26" s="109"/>
      <c r="K26" s="102"/>
      <c r="L26" s="93" t="s">
        <v>417</v>
      </c>
      <c r="M26" s="103" t="s">
        <v>418</v>
      </c>
      <c r="N26" s="104"/>
      <c r="O26" s="104"/>
      <c r="P26" s="104"/>
      <c r="Q26" s="105"/>
      <c r="R26" s="97"/>
      <c r="S26" s="98"/>
    </row>
    <row r="27" spans="1:19" s="6" customFormat="1" ht="19.5" customHeight="1">
      <c r="A27" s="93" t="s">
        <v>21</v>
      </c>
      <c r="B27" s="106"/>
      <c r="C27" s="107"/>
      <c r="D27" s="96" t="s">
        <v>404</v>
      </c>
      <c r="E27" s="97"/>
      <c r="F27" s="98"/>
      <c r="G27" s="108"/>
      <c r="H27" s="104"/>
      <c r="I27" s="100"/>
      <c r="J27" s="109"/>
      <c r="K27" s="102"/>
      <c r="L27" s="93" t="s">
        <v>419</v>
      </c>
      <c r="M27" s="99" t="s">
        <v>420</v>
      </c>
      <c r="N27" s="104"/>
      <c r="O27" s="45"/>
      <c r="P27" s="104"/>
      <c r="Q27" s="100"/>
      <c r="R27" s="97"/>
      <c r="S27" s="98"/>
    </row>
    <row r="28" spans="1:19" s="6" customFormat="1" ht="19.5" customHeight="1">
      <c r="A28" s="93" t="s">
        <v>22</v>
      </c>
      <c r="B28" s="110" t="s">
        <v>421</v>
      </c>
      <c r="C28" s="104"/>
      <c r="D28" s="100"/>
      <c r="E28" s="111"/>
      <c r="F28" s="69"/>
      <c r="G28" s="93" t="s">
        <v>422</v>
      </c>
      <c r="H28" s="110" t="s">
        <v>423</v>
      </c>
      <c r="I28" s="100"/>
      <c r="J28" s="112"/>
      <c r="K28" s="113"/>
      <c r="L28" s="93" t="s">
        <v>424</v>
      </c>
      <c r="M28" s="110" t="s">
        <v>425</v>
      </c>
      <c r="N28" s="104"/>
      <c r="O28" s="104"/>
      <c r="P28" s="104"/>
      <c r="Q28" s="100"/>
      <c r="R28" s="111"/>
      <c r="S28" s="69"/>
    </row>
    <row r="29" spans="1:19" s="6" customFormat="1" ht="19.5" customHeight="1">
      <c r="A29" s="114" t="s">
        <v>426</v>
      </c>
      <c r="B29" s="115" t="s">
        <v>427</v>
      </c>
      <c r="C29" s="116"/>
      <c r="D29" s="117"/>
      <c r="E29" s="118"/>
      <c r="F29" s="119"/>
      <c r="G29" s="114" t="s">
        <v>428</v>
      </c>
      <c r="H29" s="115" t="s">
        <v>429</v>
      </c>
      <c r="I29" s="117"/>
      <c r="J29" s="120"/>
      <c r="K29" s="121"/>
      <c r="L29" s="114" t="s">
        <v>430</v>
      </c>
      <c r="M29" s="115" t="s">
        <v>431</v>
      </c>
      <c r="N29" s="116"/>
      <c r="O29" s="64"/>
      <c r="P29" s="116"/>
      <c r="Q29" s="117"/>
      <c r="R29" s="118"/>
      <c r="S29" s="119"/>
    </row>
    <row r="30" spans="1:19" s="6" customFormat="1" ht="19.5" customHeight="1">
      <c r="A30" s="122"/>
      <c r="B30" s="123"/>
      <c r="C30" s="124" t="s">
        <v>432</v>
      </c>
      <c r="D30" s="125"/>
      <c r="E30" s="125"/>
      <c r="F30" s="125"/>
      <c r="G30" s="125"/>
      <c r="H30" s="125"/>
      <c r="I30" s="125"/>
      <c r="J30" s="125"/>
      <c r="K30" s="125"/>
      <c r="L30" s="86" t="s">
        <v>433</v>
      </c>
      <c r="M30" s="126"/>
      <c r="N30" s="89" t="s">
        <v>434</v>
      </c>
      <c r="O30" s="127"/>
      <c r="P30" s="127"/>
      <c r="Q30" s="127"/>
      <c r="R30" s="128"/>
      <c r="S30" s="129"/>
    </row>
    <row r="31" spans="1:19" s="6" customFormat="1" ht="14.25" customHeight="1">
      <c r="A31" s="55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130"/>
      <c r="M31" s="131" t="s">
        <v>435</v>
      </c>
      <c r="N31" s="132"/>
      <c r="O31" s="133" t="s">
        <v>436</v>
      </c>
      <c r="P31" s="132"/>
      <c r="Q31" s="133" t="s">
        <v>437</v>
      </c>
      <c r="R31" s="133" t="s">
        <v>438</v>
      </c>
      <c r="S31" s="134"/>
    </row>
    <row r="32" spans="1:19" s="6" customFormat="1" ht="12.75" customHeight="1">
      <c r="A32" s="135"/>
      <c r="B32" s="1"/>
      <c r="C32" s="1"/>
      <c r="D32" s="1"/>
      <c r="E32" s="1"/>
      <c r="F32" s="1"/>
      <c r="G32" s="1"/>
      <c r="H32" s="1"/>
      <c r="I32" s="1"/>
      <c r="J32" s="1"/>
      <c r="K32" s="1"/>
      <c r="L32" s="136"/>
      <c r="M32" s="137" t="s">
        <v>439</v>
      </c>
      <c r="N32" s="138"/>
      <c r="O32" s="139">
        <v>15</v>
      </c>
      <c r="P32" s="178"/>
      <c r="Q32" s="178"/>
      <c r="R32" s="140"/>
      <c r="S32" s="141"/>
    </row>
    <row r="33" spans="1:19" s="6" customFormat="1" ht="12.75" customHeight="1">
      <c r="A33" s="135"/>
      <c r="B33" s="1"/>
      <c r="C33" s="1"/>
      <c r="D33" s="1"/>
      <c r="E33" s="1"/>
      <c r="F33" s="1"/>
      <c r="G33" s="1"/>
      <c r="H33" s="1"/>
      <c r="I33" s="1"/>
      <c r="J33" s="1"/>
      <c r="K33" s="1"/>
      <c r="L33" s="136"/>
      <c r="M33" s="142" t="s">
        <v>440</v>
      </c>
      <c r="N33" s="143"/>
      <c r="O33" s="144">
        <v>21</v>
      </c>
      <c r="P33" s="171"/>
      <c r="Q33" s="171"/>
      <c r="R33" s="145"/>
      <c r="S33" s="146"/>
    </row>
    <row r="34" spans="1:19" s="6" customFormat="1" ht="19.5" customHeight="1">
      <c r="A34" s="135"/>
      <c r="B34" s="1"/>
      <c r="C34" s="1"/>
      <c r="D34" s="1"/>
      <c r="E34" s="1"/>
      <c r="F34" s="1"/>
      <c r="G34" s="1"/>
      <c r="H34" s="1"/>
      <c r="I34" s="1"/>
      <c r="J34" s="1"/>
      <c r="K34" s="1"/>
      <c r="L34" s="147"/>
      <c r="M34" s="148" t="s">
        <v>441</v>
      </c>
      <c r="N34" s="149"/>
      <c r="O34" s="150"/>
      <c r="P34" s="149"/>
      <c r="Q34" s="151"/>
      <c r="R34" s="152"/>
      <c r="S34" s="153"/>
    </row>
    <row r="35" spans="1:19" s="6" customFormat="1" ht="19.5" customHeight="1">
      <c r="A35" s="135"/>
      <c r="B35" s="1"/>
      <c r="C35" s="1"/>
      <c r="D35" s="1"/>
      <c r="E35" s="1"/>
      <c r="F35" s="1"/>
      <c r="G35" s="1"/>
      <c r="H35" s="1"/>
      <c r="I35" s="1"/>
      <c r="J35" s="1"/>
      <c r="K35" s="1"/>
      <c r="L35" s="154" t="s">
        <v>442</v>
      </c>
      <c r="M35" s="155"/>
      <c r="N35" s="156" t="s">
        <v>443</v>
      </c>
      <c r="O35" s="157"/>
      <c r="P35" s="155"/>
      <c r="Q35" s="155"/>
      <c r="R35" s="155"/>
      <c r="S35" s="158"/>
    </row>
    <row r="36" spans="1:19" s="6" customFormat="1" ht="14.25" customHeight="1">
      <c r="A36" s="135"/>
      <c r="B36" s="1"/>
      <c r="C36" s="1"/>
      <c r="D36" s="1"/>
      <c r="E36" s="1"/>
      <c r="F36" s="1"/>
      <c r="G36" s="1"/>
      <c r="H36" s="1"/>
      <c r="I36" s="1"/>
      <c r="J36" s="1"/>
      <c r="K36" s="1"/>
      <c r="L36" s="159"/>
      <c r="M36" s="160" t="s">
        <v>444</v>
      </c>
      <c r="N36" s="161"/>
      <c r="O36" s="161"/>
      <c r="P36" s="161"/>
      <c r="Q36" s="161"/>
      <c r="R36" s="162">
        <v>0</v>
      </c>
      <c r="S36" s="163"/>
    </row>
    <row r="37" spans="1:19" s="6" customFormat="1" ht="14.25" customHeight="1">
      <c r="A37" s="135"/>
      <c r="B37" s="1"/>
      <c r="C37" s="1"/>
      <c r="D37" s="1"/>
      <c r="E37" s="1"/>
      <c r="F37" s="1"/>
      <c r="G37" s="1"/>
      <c r="H37" s="1"/>
      <c r="I37" s="1"/>
      <c r="J37" s="1"/>
      <c r="K37" s="1"/>
      <c r="L37" s="159"/>
      <c r="M37" s="160" t="s">
        <v>445</v>
      </c>
      <c r="N37" s="161"/>
      <c r="O37" s="161"/>
      <c r="P37" s="161"/>
      <c r="Q37" s="161"/>
      <c r="R37" s="162">
        <v>0</v>
      </c>
      <c r="S37" s="163"/>
    </row>
    <row r="38" spans="1:19" s="6" customFormat="1" ht="14.25" customHeight="1" thickBot="1">
      <c r="A38" s="164"/>
      <c r="B38" s="165"/>
      <c r="C38" s="165"/>
      <c r="D38" s="165"/>
      <c r="E38" s="165"/>
      <c r="F38" s="165"/>
      <c r="G38" s="165"/>
      <c r="H38" s="165"/>
      <c r="I38" s="165"/>
      <c r="J38" s="165"/>
      <c r="K38" s="165"/>
      <c r="L38" s="166"/>
      <c r="M38" s="167" t="s">
        <v>446</v>
      </c>
      <c r="N38" s="168"/>
      <c r="O38" s="168"/>
      <c r="P38" s="168"/>
      <c r="Q38" s="168"/>
      <c r="R38" s="169">
        <v>0</v>
      </c>
      <c r="S38" s="170"/>
    </row>
  </sheetData>
  <sheetProtection/>
  <mergeCells count="20">
    <mergeCell ref="E5:L5"/>
    <mergeCell ref="O5:P5"/>
    <mergeCell ref="E6:L6"/>
    <mergeCell ref="O6:P6"/>
    <mergeCell ref="E7:L7"/>
    <mergeCell ref="O7:P7"/>
    <mergeCell ref="O8:P8"/>
    <mergeCell ref="E9:L9"/>
    <mergeCell ref="O9:P9"/>
    <mergeCell ref="E10:L10"/>
    <mergeCell ref="O10:P10"/>
    <mergeCell ref="E11:L11"/>
    <mergeCell ref="O11:P11"/>
    <mergeCell ref="P33:Q33"/>
    <mergeCell ref="E12:L12"/>
    <mergeCell ref="O12:P12"/>
    <mergeCell ref="Q12:R12"/>
    <mergeCell ref="O14:P14"/>
    <mergeCell ref="O15:P15"/>
    <mergeCell ref="P32:Q32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4"/>
  <sheetViews>
    <sheetView showGridLines="0" tabSelected="1" zoomScalePageLayoutView="0" workbookViewId="0" topLeftCell="A1">
      <pane ySplit="12" topLeftCell="A160" activePane="bottomLeft" state="frozen"/>
      <selection pane="topLeft" activeCell="A1" sqref="A1"/>
      <selection pane="bottomLeft" activeCell="D258" sqref="D258"/>
    </sheetView>
  </sheetViews>
  <sheetFormatPr defaultColWidth="10.5" defaultRowHeight="12" customHeight="1"/>
  <cols>
    <col min="1" max="1" width="7" style="2" customWidth="1"/>
    <col min="2" max="2" width="8.66015625" style="3" customWidth="1"/>
    <col min="3" max="3" width="11.66015625" style="3" customWidth="1"/>
    <col min="4" max="4" width="46.83203125" style="3" customWidth="1"/>
    <col min="5" max="5" width="5.5" style="3" customWidth="1"/>
    <col min="6" max="6" width="11.16015625" style="4" customWidth="1"/>
    <col min="7" max="7" width="13.33203125" style="5" customWidth="1"/>
    <col min="8" max="8" width="21.16015625" style="5" customWidth="1"/>
    <col min="9" max="16384" width="10.5" style="1" customWidth="1"/>
  </cols>
  <sheetData>
    <row r="1" spans="1:8" s="6" customFormat="1" ht="27.75" customHeight="1">
      <c r="A1" s="196" t="s">
        <v>0</v>
      </c>
      <c r="B1" s="196"/>
      <c r="C1" s="196"/>
      <c r="D1" s="196"/>
      <c r="E1" s="196"/>
      <c r="F1" s="196"/>
      <c r="G1" s="196"/>
      <c r="H1" s="196"/>
    </row>
    <row r="2" spans="1:8" s="6" customFormat="1" ht="12.7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6" customFormat="1" ht="12.75" customHeight="1">
      <c r="A3" s="7" t="s">
        <v>2</v>
      </c>
      <c r="B3" s="7"/>
      <c r="C3" s="7"/>
      <c r="D3" s="7"/>
      <c r="E3" s="7"/>
      <c r="F3" s="7"/>
      <c r="G3" s="7"/>
      <c r="H3" s="7"/>
    </row>
    <row r="4" spans="1:8" s="6" customFormat="1" ht="13.5" customHeight="1">
      <c r="A4" s="8"/>
      <c r="B4" s="7"/>
      <c r="C4" s="8"/>
      <c r="D4" s="7"/>
      <c r="E4" s="7"/>
      <c r="F4" s="7"/>
      <c r="G4" s="7"/>
      <c r="H4" s="7"/>
    </row>
    <row r="5" spans="1:8" s="6" customFormat="1" ht="6.75" customHeight="1">
      <c r="A5" s="9"/>
      <c r="B5" s="10"/>
      <c r="C5" s="11"/>
      <c r="D5" s="10"/>
      <c r="E5" s="10"/>
      <c r="F5" s="12"/>
      <c r="G5" s="13"/>
      <c r="H5" s="13"/>
    </row>
    <row r="6" spans="1:8" s="6" customFormat="1" ht="12.75" customHeight="1">
      <c r="A6" s="14" t="s">
        <v>3</v>
      </c>
      <c r="B6" s="14"/>
      <c r="C6" s="14"/>
      <c r="D6" s="14"/>
      <c r="E6" s="14"/>
      <c r="F6" s="14"/>
      <c r="G6" s="14"/>
      <c r="H6" s="14"/>
    </row>
    <row r="7" spans="1:8" s="6" customFormat="1" ht="13.5" customHeight="1">
      <c r="A7" s="14" t="s">
        <v>4</v>
      </c>
      <c r="B7" s="14"/>
      <c r="C7" s="14"/>
      <c r="D7" s="14"/>
      <c r="E7" s="14"/>
      <c r="F7" s="14"/>
      <c r="G7" s="14" t="s">
        <v>5</v>
      </c>
      <c r="H7" s="14"/>
    </row>
    <row r="8" spans="1:8" s="6" customFormat="1" ht="13.5" customHeight="1">
      <c r="A8" s="14" t="s">
        <v>6</v>
      </c>
      <c r="B8" s="15"/>
      <c r="C8" s="15"/>
      <c r="D8" s="15"/>
      <c r="E8" s="15"/>
      <c r="F8" s="16"/>
      <c r="G8" s="14" t="s">
        <v>7</v>
      </c>
      <c r="H8" s="17"/>
    </row>
    <row r="9" spans="1:8" s="6" customFormat="1" ht="6" customHeight="1">
      <c r="A9" s="18"/>
      <c r="B9" s="18"/>
      <c r="C9" s="18"/>
      <c r="D9" s="18"/>
      <c r="E9" s="18"/>
      <c r="F9" s="18"/>
      <c r="G9" s="18"/>
      <c r="H9" s="18"/>
    </row>
    <row r="10" spans="1:8" s="6" customFormat="1" ht="25.5" customHeight="1">
      <c r="A10" s="19" t="s">
        <v>8</v>
      </c>
      <c r="B10" s="19" t="s">
        <v>9</v>
      </c>
      <c r="C10" s="19" t="s">
        <v>10</v>
      </c>
      <c r="D10" s="19" t="s">
        <v>11</v>
      </c>
      <c r="E10" s="19" t="s">
        <v>12</v>
      </c>
      <c r="F10" s="19" t="s">
        <v>13</v>
      </c>
      <c r="G10" s="19" t="s">
        <v>14</v>
      </c>
      <c r="H10" s="19" t="s">
        <v>15</v>
      </c>
    </row>
    <row r="11" spans="1:8" s="6" customFormat="1" ht="12.75" customHeight="1">
      <c r="A11" s="19" t="s">
        <v>16</v>
      </c>
      <c r="B11" s="19" t="s">
        <v>17</v>
      </c>
      <c r="C11" s="19" t="s">
        <v>18</v>
      </c>
      <c r="D11" s="19" t="s">
        <v>19</v>
      </c>
      <c r="E11" s="19" t="s">
        <v>20</v>
      </c>
      <c r="F11" s="19" t="s">
        <v>21</v>
      </c>
      <c r="G11" s="19" t="s">
        <v>22</v>
      </c>
      <c r="H11" s="19" t="s">
        <v>23</v>
      </c>
    </row>
    <row r="12" spans="1:8" s="6" customFormat="1" ht="4.5" customHeight="1">
      <c r="A12" s="18"/>
      <c r="B12" s="18"/>
      <c r="C12" s="18"/>
      <c r="D12" s="18"/>
      <c r="E12" s="18"/>
      <c r="F12" s="18"/>
      <c r="G12" s="18"/>
      <c r="H12" s="18"/>
    </row>
    <row r="13" spans="1:8" s="6" customFormat="1" ht="30.75" customHeight="1">
      <c r="A13" s="197"/>
      <c r="B13" s="198"/>
      <c r="C13" s="198" t="s">
        <v>24</v>
      </c>
      <c r="D13" s="198" t="s">
        <v>25</v>
      </c>
      <c r="E13" s="198"/>
      <c r="F13" s="199"/>
      <c r="G13" s="20"/>
      <c r="H13" s="20">
        <f>H14+H114+H125+H173+H227+H247</f>
        <v>0</v>
      </c>
    </row>
    <row r="14" spans="1:8" s="6" customFormat="1" ht="28.5" customHeight="1">
      <c r="A14" s="200"/>
      <c r="B14" s="201"/>
      <c r="C14" s="201" t="s">
        <v>16</v>
      </c>
      <c r="D14" s="201" t="s">
        <v>26</v>
      </c>
      <c r="E14" s="201"/>
      <c r="F14" s="202"/>
      <c r="G14" s="21"/>
      <c r="H14" s="21">
        <f>SUM(H15:H113)</f>
        <v>0</v>
      </c>
    </row>
    <row r="15" spans="1:8" s="6" customFormat="1" ht="34.5" customHeight="1">
      <c r="A15" s="203">
        <v>1</v>
      </c>
      <c r="B15" s="204" t="s">
        <v>27</v>
      </c>
      <c r="C15" s="204" t="s">
        <v>28</v>
      </c>
      <c r="D15" s="204" t="s">
        <v>29</v>
      </c>
      <c r="E15" s="204" t="s">
        <v>30</v>
      </c>
      <c r="F15" s="205">
        <v>1374</v>
      </c>
      <c r="G15" s="22"/>
      <c r="H15" s="22">
        <f>F15*G15</f>
        <v>0</v>
      </c>
    </row>
    <row r="16" spans="1:8" s="6" customFormat="1" ht="13.5" customHeight="1">
      <c r="A16" s="206"/>
      <c r="B16" s="207"/>
      <c r="C16" s="207"/>
      <c r="D16" s="207" t="s">
        <v>31</v>
      </c>
      <c r="E16" s="207"/>
      <c r="F16" s="208"/>
      <c r="G16" s="23"/>
      <c r="H16" s="23"/>
    </row>
    <row r="17" spans="1:8" s="6" customFormat="1" ht="13.5" customHeight="1">
      <c r="A17" s="209"/>
      <c r="B17" s="210"/>
      <c r="C17" s="210"/>
      <c r="D17" s="210" t="s">
        <v>32</v>
      </c>
      <c r="E17" s="210"/>
      <c r="F17" s="211">
        <v>1374</v>
      </c>
      <c r="G17" s="24"/>
      <c r="H17" s="24"/>
    </row>
    <row r="18" spans="1:8" s="6" customFormat="1" ht="24" customHeight="1">
      <c r="A18" s="203">
        <v>2</v>
      </c>
      <c r="B18" s="204" t="s">
        <v>33</v>
      </c>
      <c r="C18" s="204" t="s">
        <v>34</v>
      </c>
      <c r="D18" s="204" t="s">
        <v>35</v>
      </c>
      <c r="E18" s="204" t="s">
        <v>36</v>
      </c>
      <c r="F18" s="205">
        <v>74</v>
      </c>
      <c r="G18" s="22"/>
      <c r="H18" s="22">
        <f>F18*G18</f>
        <v>0</v>
      </c>
    </row>
    <row r="19" spans="1:8" s="6" customFormat="1" ht="13.5" customHeight="1">
      <c r="A19" s="206"/>
      <c r="B19" s="207"/>
      <c r="C19" s="207"/>
      <c r="D19" s="207" t="s">
        <v>37</v>
      </c>
      <c r="E19" s="207"/>
      <c r="F19" s="208"/>
      <c r="G19" s="23"/>
      <c r="H19" s="23"/>
    </row>
    <row r="20" spans="1:8" s="6" customFormat="1" ht="13.5" customHeight="1">
      <c r="A20" s="209"/>
      <c r="B20" s="210"/>
      <c r="C20" s="210"/>
      <c r="D20" s="210" t="s">
        <v>38</v>
      </c>
      <c r="E20" s="210"/>
      <c r="F20" s="211">
        <v>74</v>
      </c>
      <c r="G20" s="24"/>
      <c r="H20" s="24"/>
    </row>
    <row r="21" spans="1:8" s="6" customFormat="1" ht="34.5" customHeight="1">
      <c r="A21" s="203">
        <v>3</v>
      </c>
      <c r="B21" s="204" t="s">
        <v>33</v>
      </c>
      <c r="C21" s="204" t="s">
        <v>39</v>
      </c>
      <c r="D21" s="204" t="s">
        <v>40</v>
      </c>
      <c r="E21" s="204" t="s">
        <v>36</v>
      </c>
      <c r="F21" s="205">
        <v>18</v>
      </c>
      <c r="G21" s="22"/>
      <c r="H21" s="22">
        <f>F21*G21</f>
        <v>0</v>
      </c>
    </row>
    <row r="22" spans="1:8" s="6" customFormat="1" ht="13.5" customHeight="1">
      <c r="A22" s="206"/>
      <c r="B22" s="207"/>
      <c r="C22" s="207"/>
      <c r="D22" s="207" t="s">
        <v>37</v>
      </c>
      <c r="E22" s="207"/>
      <c r="F22" s="208"/>
      <c r="G22" s="23"/>
      <c r="H22" s="23"/>
    </row>
    <row r="23" spans="1:8" s="6" customFormat="1" ht="13.5" customHeight="1">
      <c r="A23" s="209"/>
      <c r="B23" s="210"/>
      <c r="C23" s="210"/>
      <c r="D23" s="210" t="s">
        <v>41</v>
      </c>
      <c r="E23" s="210"/>
      <c r="F23" s="211">
        <v>18</v>
      </c>
      <c r="G23" s="24"/>
      <c r="H23" s="24"/>
    </row>
    <row r="24" spans="1:8" s="6" customFormat="1" ht="34.5" customHeight="1">
      <c r="A24" s="203">
        <v>4</v>
      </c>
      <c r="B24" s="204" t="s">
        <v>33</v>
      </c>
      <c r="C24" s="204" t="s">
        <v>42</v>
      </c>
      <c r="D24" s="204" t="s">
        <v>43</v>
      </c>
      <c r="E24" s="204" t="s">
        <v>36</v>
      </c>
      <c r="F24" s="205">
        <v>8</v>
      </c>
      <c r="G24" s="22"/>
      <c r="H24" s="22">
        <f>F24*G24</f>
        <v>0</v>
      </c>
    </row>
    <row r="25" spans="1:8" s="6" customFormat="1" ht="13.5" customHeight="1">
      <c r="A25" s="206"/>
      <c r="B25" s="207"/>
      <c r="C25" s="207"/>
      <c r="D25" s="207" t="s">
        <v>37</v>
      </c>
      <c r="E25" s="207"/>
      <c r="F25" s="208"/>
      <c r="G25" s="23"/>
      <c r="H25" s="23"/>
    </row>
    <row r="26" spans="1:8" s="6" customFormat="1" ht="13.5" customHeight="1">
      <c r="A26" s="209"/>
      <c r="B26" s="210"/>
      <c r="C26" s="210"/>
      <c r="D26" s="210" t="s">
        <v>44</v>
      </c>
      <c r="E26" s="210"/>
      <c r="F26" s="211">
        <v>8</v>
      </c>
      <c r="G26" s="24"/>
      <c r="H26" s="24"/>
    </row>
    <row r="27" spans="1:8" s="6" customFormat="1" ht="34.5" customHeight="1">
      <c r="A27" s="203">
        <v>5</v>
      </c>
      <c r="B27" s="204" t="s">
        <v>33</v>
      </c>
      <c r="C27" s="204" t="s">
        <v>45</v>
      </c>
      <c r="D27" s="204" t="s">
        <v>46</v>
      </c>
      <c r="E27" s="204" t="s">
        <v>36</v>
      </c>
      <c r="F27" s="205">
        <v>2</v>
      </c>
      <c r="G27" s="22"/>
      <c r="H27" s="22">
        <f>F27*G27</f>
        <v>0</v>
      </c>
    </row>
    <row r="28" spans="1:8" s="6" customFormat="1" ht="13.5" customHeight="1">
      <c r="A28" s="206"/>
      <c r="B28" s="207"/>
      <c r="C28" s="207"/>
      <c r="D28" s="207" t="s">
        <v>37</v>
      </c>
      <c r="E28" s="207"/>
      <c r="F28" s="208"/>
      <c r="G28" s="23"/>
      <c r="H28" s="23"/>
    </row>
    <row r="29" spans="1:8" s="6" customFormat="1" ht="13.5" customHeight="1">
      <c r="A29" s="209"/>
      <c r="B29" s="210"/>
      <c r="C29" s="210"/>
      <c r="D29" s="210" t="s">
        <v>47</v>
      </c>
      <c r="E29" s="210"/>
      <c r="F29" s="211">
        <v>2</v>
      </c>
      <c r="G29" s="24"/>
      <c r="H29" s="24"/>
    </row>
    <row r="30" spans="1:8" s="6" customFormat="1" ht="34.5" customHeight="1">
      <c r="A30" s="203">
        <v>6</v>
      </c>
      <c r="B30" s="204" t="s">
        <v>27</v>
      </c>
      <c r="C30" s="204" t="s">
        <v>48</v>
      </c>
      <c r="D30" s="204" t="s">
        <v>49</v>
      </c>
      <c r="E30" s="204" t="s">
        <v>36</v>
      </c>
      <c r="F30" s="205">
        <v>92</v>
      </c>
      <c r="G30" s="22"/>
      <c r="H30" s="22">
        <f>F30*G30</f>
        <v>0</v>
      </c>
    </row>
    <row r="31" spans="1:8" s="6" customFormat="1" ht="13.5" customHeight="1">
      <c r="A31" s="206"/>
      <c r="B31" s="207"/>
      <c r="C31" s="207"/>
      <c r="D31" s="207" t="s">
        <v>31</v>
      </c>
      <c r="E31" s="207"/>
      <c r="F31" s="208"/>
      <c r="G31" s="23"/>
      <c r="H31" s="23"/>
    </row>
    <row r="32" spans="1:8" s="6" customFormat="1" ht="13.5" customHeight="1">
      <c r="A32" s="209"/>
      <c r="B32" s="210"/>
      <c r="C32" s="210"/>
      <c r="D32" s="210" t="s">
        <v>50</v>
      </c>
      <c r="E32" s="210"/>
      <c r="F32" s="211">
        <v>92</v>
      </c>
      <c r="G32" s="24"/>
      <c r="H32" s="24"/>
    </row>
    <row r="33" spans="1:8" s="6" customFormat="1" ht="34.5" customHeight="1">
      <c r="A33" s="203">
        <v>7</v>
      </c>
      <c r="B33" s="204" t="s">
        <v>27</v>
      </c>
      <c r="C33" s="204" t="s">
        <v>51</v>
      </c>
      <c r="D33" s="204" t="s">
        <v>52</v>
      </c>
      <c r="E33" s="204" t="s">
        <v>36</v>
      </c>
      <c r="F33" s="205">
        <v>10</v>
      </c>
      <c r="G33" s="22"/>
      <c r="H33" s="22">
        <f>F33*G33</f>
        <v>0</v>
      </c>
    </row>
    <row r="34" spans="1:8" s="6" customFormat="1" ht="13.5" customHeight="1">
      <c r="A34" s="206"/>
      <c r="B34" s="207"/>
      <c r="C34" s="207"/>
      <c r="D34" s="207" t="s">
        <v>37</v>
      </c>
      <c r="E34" s="207"/>
      <c r="F34" s="208"/>
      <c r="G34" s="23"/>
      <c r="H34" s="23"/>
    </row>
    <row r="35" spans="1:8" s="6" customFormat="1" ht="13.5" customHeight="1">
      <c r="A35" s="209"/>
      <c r="B35" s="210"/>
      <c r="C35" s="210"/>
      <c r="D35" s="210" t="s">
        <v>53</v>
      </c>
      <c r="E35" s="210"/>
      <c r="F35" s="211">
        <v>10</v>
      </c>
      <c r="G35" s="24"/>
      <c r="H35" s="24"/>
    </row>
    <row r="36" spans="1:8" s="6" customFormat="1" ht="55.5" customHeight="1">
      <c r="A36" s="203">
        <v>8</v>
      </c>
      <c r="B36" s="204" t="s">
        <v>54</v>
      </c>
      <c r="C36" s="204" t="s">
        <v>55</v>
      </c>
      <c r="D36" s="204" t="s">
        <v>56</v>
      </c>
      <c r="E36" s="204" t="s">
        <v>30</v>
      </c>
      <c r="F36" s="205">
        <v>25</v>
      </c>
      <c r="G36" s="22"/>
      <c r="H36" s="22">
        <f>F36*G36</f>
        <v>0</v>
      </c>
    </row>
    <row r="37" spans="1:8" s="6" customFormat="1" ht="13.5" customHeight="1">
      <c r="A37" s="209"/>
      <c r="B37" s="210"/>
      <c r="C37" s="210"/>
      <c r="D37" s="210" t="s">
        <v>57</v>
      </c>
      <c r="E37" s="210"/>
      <c r="F37" s="211">
        <v>25</v>
      </c>
      <c r="G37" s="24"/>
      <c r="H37" s="24"/>
    </row>
    <row r="38" spans="1:8" s="6" customFormat="1" ht="76.5" customHeight="1">
      <c r="A38" s="203">
        <v>9</v>
      </c>
      <c r="B38" s="204" t="s">
        <v>54</v>
      </c>
      <c r="C38" s="204" t="s">
        <v>58</v>
      </c>
      <c r="D38" s="204" t="s">
        <v>59</v>
      </c>
      <c r="E38" s="204" t="s">
        <v>30</v>
      </c>
      <c r="F38" s="205">
        <v>150</v>
      </c>
      <c r="G38" s="22"/>
      <c r="H38" s="22">
        <f>F38*G38</f>
        <v>0</v>
      </c>
    </row>
    <row r="39" spans="1:8" s="6" customFormat="1" ht="13.5" customHeight="1">
      <c r="A39" s="209"/>
      <c r="B39" s="210"/>
      <c r="C39" s="210"/>
      <c r="D39" s="210" t="s">
        <v>60</v>
      </c>
      <c r="E39" s="210"/>
      <c r="F39" s="211">
        <v>150</v>
      </c>
      <c r="G39" s="24"/>
      <c r="H39" s="24"/>
    </row>
    <row r="40" spans="1:8" s="6" customFormat="1" ht="55.5" customHeight="1">
      <c r="A40" s="203">
        <v>10</v>
      </c>
      <c r="B40" s="204" t="s">
        <v>54</v>
      </c>
      <c r="C40" s="204" t="s">
        <v>61</v>
      </c>
      <c r="D40" s="204" t="s">
        <v>62</v>
      </c>
      <c r="E40" s="204" t="s">
        <v>30</v>
      </c>
      <c r="F40" s="205">
        <v>455</v>
      </c>
      <c r="G40" s="22"/>
      <c r="H40" s="22">
        <f>F40*G40</f>
        <v>0</v>
      </c>
    </row>
    <row r="41" spans="1:8" s="6" customFormat="1" ht="13.5" customHeight="1">
      <c r="A41" s="209"/>
      <c r="B41" s="210"/>
      <c r="C41" s="210"/>
      <c r="D41" s="210" t="s">
        <v>63</v>
      </c>
      <c r="E41" s="210"/>
      <c r="F41" s="211">
        <v>40</v>
      </c>
      <c r="G41" s="24"/>
      <c r="H41" s="24"/>
    </row>
    <row r="42" spans="1:8" s="6" customFormat="1" ht="13.5" customHeight="1">
      <c r="A42" s="209"/>
      <c r="B42" s="210"/>
      <c r="C42" s="210"/>
      <c r="D42" s="210" t="s">
        <v>64</v>
      </c>
      <c r="E42" s="210"/>
      <c r="F42" s="211">
        <v>240</v>
      </c>
      <c r="G42" s="24"/>
      <c r="H42" s="24"/>
    </row>
    <row r="43" spans="1:8" s="6" customFormat="1" ht="13.5" customHeight="1">
      <c r="A43" s="209"/>
      <c r="B43" s="210"/>
      <c r="C43" s="210"/>
      <c r="D43" s="210" t="s">
        <v>65</v>
      </c>
      <c r="E43" s="210"/>
      <c r="F43" s="211">
        <v>150</v>
      </c>
      <c r="G43" s="24"/>
      <c r="H43" s="24"/>
    </row>
    <row r="44" spans="1:8" s="6" customFormat="1" ht="13.5" customHeight="1">
      <c r="A44" s="209"/>
      <c r="B44" s="210"/>
      <c r="C44" s="210"/>
      <c r="D44" s="210" t="s">
        <v>66</v>
      </c>
      <c r="E44" s="210"/>
      <c r="F44" s="211">
        <v>25</v>
      </c>
      <c r="G44" s="24"/>
      <c r="H44" s="24"/>
    </row>
    <row r="45" spans="1:8" s="6" customFormat="1" ht="13.5" customHeight="1">
      <c r="A45" s="212"/>
      <c r="B45" s="213"/>
      <c r="C45" s="213"/>
      <c r="D45" s="213" t="s">
        <v>67</v>
      </c>
      <c r="E45" s="213"/>
      <c r="F45" s="214">
        <v>455</v>
      </c>
      <c r="G45" s="25"/>
      <c r="H45" s="25"/>
    </row>
    <row r="46" spans="1:8" s="6" customFormat="1" ht="45" customHeight="1">
      <c r="A46" s="203">
        <v>11</v>
      </c>
      <c r="B46" s="204" t="s">
        <v>54</v>
      </c>
      <c r="C46" s="204" t="s">
        <v>68</v>
      </c>
      <c r="D46" s="204" t="s">
        <v>69</v>
      </c>
      <c r="E46" s="204" t="s">
        <v>30</v>
      </c>
      <c r="F46" s="205">
        <v>280</v>
      </c>
      <c r="G46" s="22"/>
      <c r="H46" s="22">
        <f>F46*G46</f>
        <v>0</v>
      </c>
    </row>
    <row r="47" spans="1:8" s="6" customFormat="1" ht="13.5" customHeight="1">
      <c r="A47" s="209"/>
      <c r="B47" s="210"/>
      <c r="C47" s="210"/>
      <c r="D47" s="210" t="s">
        <v>70</v>
      </c>
      <c r="E47" s="210"/>
      <c r="F47" s="211">
        <v>40</v>
      </c>
      <c r="G47" s="24"/>
      <c r="H47" s="24"/>
    </row>
    <row r="48" spans="1:8" s="6" customFormat="1" ht="13.5" customHeight="1">
      <c r="A48" s="209"/>
      <c r="B48" s="210"/>
      <c r="C48" s="210"/>
      <c r="D48" s="210" t="s">
        <v>71</v>
      </c>
      <c r="E48" s="210"/>
      <c r="F48" s="211">
        <v>240</v>
      </c>
      <c r="G48" s="24"/>
      <c r="H48" s="24"/>
    </row>
    <row r="49" spans="1:8" s="6" customFormat="1" ht="13.5" customHeight="1">
      <c r="A49" s="212"/>
      <c r="B49" s="213"/>
      <c r="C49" s="213"/>
      <c r="D49" s="213" t="s">
        <v>67</v>
      </c>
      <c r="E49" s="213"/>
      <c r="F49" s="214">
        <v>280</v>
      </c>
      <c r="G49" s="25"/>
      <c r="H49" s="25"/>
    </row>
    <row r="50" spans="1:8" s="6" customFormat="1" ht="45" customHeight="1">
      <c r="A50" s="203">
        <v>12</v>
      </c>
      <c r="B50" s="204" t="s">
        <v>54</v>
      </c>
      <c r="C50" s="204" t="s">
        <v>72</v>
      </c>
      <c r="D50" s="204" t="s">
        <v>73</v>
      </c>
      <c r="E50" s="204" t="s">
        <v>30</v>
      </c>
      <c r="F50" s="205">
        <v>480</v>
      </c>
      <c r="G50" s="22"/>
      <c r="H50" s="22">
        <f>F50*G50</f>
        <v>0</v>
      </c>
    </row>
    <row r="51" spans="1:8" s="6" customFormat="1" ht="13.5" customHeight="1">
      <c r="A51" s="209"/>
      <c r="B51" s="210"/>
      <c r="C51" s="210"/>
      <c r="D51" s="210" t="s">
        <v>74</v>
      </c>
      <c r="E51" s="210"/>
      <c r="F51" s="211">
        <v>480</v>
      </c>
      <c r="G51" s="24"/>
      <c r="H51" s="24"/>
    </row>
    <row r="52" spans="1:8" s="6" customFormat="1" ht="45" customHeight="1">
      <c r="A52" s="203">
        <v>13</v>
      </c>
      <c r="B52" s="204" t="s">
        <v>27</v>
      </c>
      <c r="C52" s="204" t="s">
        <v>75</v>
      </c>
      <c r="D52" s="204" t="s">
        <v>76</v>
      </c>
      <c r="E52" s="204" t="s">
        <v>77</v>
      </c>
      <c r="F52" s="205">
        <v>490.125</v>
      </c>
      <c r="G52" s="22"/>
      <c r="H52" s="22">
        <f>F52*G52</f>
        <v>0</v>
      </c>
    </row>
    <row r="53" spans="1:8" s="6" customFormat="1" ht="24" customHeight="1">
      <c r="A53" s="209"/>
      <c r="B53" s="210"/>
      <c r="C53" s="210"/>
      <c r="D53" s="210" t="s">
        <v>78</v>
      </c>
      <c r="E53" s="210"/>
      <c r="F53" s="211">
        <v>175.905</v>
      </c>
      <c r="G53" s="24"/>
      <c r="H53" s="24"/>
    </row>
    <row r="54" spans="1:8" s="6" customFormat="1" ht="13.5" customHeight="1">
      <c r="A54" s="209"/>
      <c r="B54" s="210"/>
      <c r="C54" s="210"/>
      <c r="D54" s="210" t="s">
        <v>79</v>
      </c>
      <c r="E54" s="210"/>
      <c r="F54" s="211">
        <v>164.55</v>
      </c>
      <c r="G54" s="24"/>
      <c r="H54" s="24"/>
    </row>
    <row r="55" spans="1:8" s="6" customFormat="1" ht="13.5" customHeight="1">
      <c r="A55" s="209"/>
      <c r="B55" s="210"/>
      <c r="C55" s="210"/>
      <c r="D55" s="210" t="s">
        <v>80</v>
      </c>
      <c r="E55" s="210"/>
      <c r="F55" s="211">
        <v>65.1</v>
      </c>
      <c r="G55" s="24"/>
      <c r="H55" s="24"/>
    </row>
    <row r="56" spans="1:8" s="6" customFormat="1" ht="13.5" customHeight="1">
      <c r="A56" s="209"/>
      <c r="B56" s="210"/>
      <c r="C56" s="210"/>
      <c r="D56" s="210" t="s">
        <v>81</v>
      </c>
      <c r="E56" s="210"/>
      <c r="F56" s="211">
        <v>60.12</v>
      </c>
      <c r="G56" s="24"/>
      <c r="H56" s="24"/>
    </row>
    <row r="57" spans="1:8" s="6" customFormat="1" ht="13.5" customHeight="1">
      <c r="A57" s="209"/>
      <c r="B57" s="210"/>
      <c r="C57" s="210"/>
      <c r="D57" s="210" t="s">
        <v>82</v>
      </c>
      <c r="E57" s="210"/>
      <c r="F57" s="211">
        <v>9.45</v>
      </c>
      <c r="G57" s="24"/>
      <c r="H57" s="24"/>
    </row>
    <row r="58" spans="1:8" s="6" customFormat="1" ht="13.5" customHeight="1">
      <c r="A58" s="209"/>
      <c r="B58" s="210"/>
      <c r="C58" s="210"/>
      <c r="D58" s="210" t="s">
        <v>83</v>
      </c>
      <c r="E58" s="210"/>
      <c r="F58" s="211">
        <v>15</v>
      </c>
      <c r="G58" s="24"/>
      <c r="H58" s="24"/>
    </row>
    <row r="59" spans="1:8" s="6" customFormat="1" ht="13.5" customHeight="1">
      <c r="A59" s="212"/>
      <c r="B59" s="213"/>
      <c r="C59" s="213"/>
      <c r="D59" s="213" t="s">
        <v>67</v>
      </c>
      <c r="E59" s="213"/>
      <c r="F59" s="214">
        <v>490.125</v>
      </c>
      <c r="G59" s="25"/>
      <c r="H59" s="25"/>
    </row>
    <row r="60" spans="1:8" s="6" customFormat="1" ht="45" customHeight="1">
      <c r="A60" s="203">
        <v>14</v>
      </c>
      <c r="B60" s="204" t="s">
        <v>27</v>
      </c>
      <c r="C60" s="204" t="s">
        <v>84</v>
      </c>
      <c r="D60" s="204" t="s">
        <v>85</v>
      </c>
      <c r="E60" s="204" t="s">
        <v>77</v>
      </c>
      <c r="F60" s="205">
        <v>1801.862</v>
      </c>
      <c r="G60" s="22"/>
      <c r="H60" s="22">
        <f>F60*G60</f>
        <v>0</v>
      </c>
    </row>
    <row r="61" spans="1:8" s="6" customFormat="1" ht="13.5" customHeight="1">
      <c r="A61" s="206"/>
      <c r="B61" s="207"/>
      <c r="C61" s="207"/>
      <c r="D61" s="207" t="s">
        <v>86</v>
      </c>
      <c r="E61" s="207"/>
      <c r="F61" s="208"/>
      <c r="G61" s="23"/>
      <c r="H61" s="23"/>
    </row>
    <row r="62" spans="1:8" s="6" customFormat="1" ht="13.5" customHeight="1">
      <c r="A62" s="209"/>
      <c r="B62" s="210"/>
      <c r="C62" s="210"/>
      <c r="D62" s="210" t="s">
        <v>87</v>
      </c>
      <c r="E62" s="210"/>
      <c r="F62" s="211">
        <v>930</v>
      </c>
      <c r="G62" s="24"/>
      <c r="H62" s="24"/>
    </row>
    <row r="63" spans="1:8" s="6" customFormat="1" ht="13.5" customHeight="1">
      <c r="A63" s="209"/>
      <c r="B63" s="210"/>
      <c r="C63" s="210"/>
      <c r="D63" s="210" t="s">
        <v>88</v>
      </c>
      <c r="E63" s="210"/>
      <c r="F63" s="211">
        <v>710</v>
      </c>
      <c r="G63" s="24"/>
      <c r="H63" s="24"/>
    </row>
    <row r="64" spans="1:8" s="6" customFormat="1" ht="13.5" customHeight="1">
      <c r="A64" s="206"/>
      <c r="B64" s="207"/>
      <c r="C64" s="207"/>
      <c r="D64" s="207" t="s">
        <v>89</v>
      </c>
      <c r="E64" s="207"/>
      <c r="F64" s="208"/>
      <c r="G64" s="23"/>
      <c r="H64" s="23"/>
    </row>
    <row r="65" spans="1:8" s="6" customFormat="1" ht="13.5" customHeight="1">
      <c r="A65" s="209"/>
      <c r="B65" s="210"/>
      <c r="C65" s="210"/>
      <c r="D65" s="210" t="s">
        <v>90</v>
      </c>
      <c r="E65" s="210"/>
      <c r="F65" s="211">
        <v>161.862</v>
      </c>
      <c r="G65" s="24"/>
      <c r="H65" s="24"/>
    </row>
    <row r="66" spans="1:8" s="6" customFormat="1" ht="13.5" customHeight="1">
      <c r="A66" s="212"/>
      <c r="B66" s="213"/>
      <c r="C66" s="213"/>
      <c r="D66" s="213" t="s">
        <v>67</v>
      </c>
      <c r="E66" s="213"/>
      <c r="F66" s="214">
        <v>1801.862</v>
      </c>
      <c r="G66" s="25"/>
      <c r="H66" s="25"/>
    </row>
    <row r="67" spans="1:8" s="6" customFormat="1" ht="34.5" customHeight="1">
      <c r="A67" s="203">
        <v>15</v>
      </c>
      <c r="B67" s="204" t="s">
        <v>27</v>
      </c>
      <c r="C67" s="204" t="s">
        <v>91</v>
      </c>
      <c r="D67" s="204" t="s">
        <v>92</v>
      </c>
      <c r="E67" s="204" t="s">
        <v>77</v>
      </c>
      <c r="F67" s="205">
        <v>40</v>
      </c>
      <c r="G67" s="22"/>
      <c r="H67" s="22">
        <f>F67*G67</f>
        <v>0</v>
      </c>
    </row>
    <row r="68" spans="1:8" s="6" customFormat="1" ht="13.5" customHeight="1">
      <c r="A68" s="209"/>
      <c r="B68" s="210"/>
      <c r="C68" s="210"/>
      <c r="D68" s="210" t="s">
        <v>93</v>
      </c>
      <c r="E68" s="210"/>
      <c r="F68" s="211">
        <v>25</v>
      </c>
      <c r="G68" s="24"/>
      <c r="H68" s="24"/>
    </row>
    <row r="69" spans="1:8" s="6" customFormat="1" ht="13.5" customHeight="1">
      <c r="A69" s="209"/>
      <c r="B69" s="210"/>
      <c r="C69" s="210"/>
      <c r="D69" s="210" t="s">
        <v>94</v>
      </c>
      <c r="E69" s="210"/>
      <c r="F69" s="211">
        <v>15</v>
      </c>
      <c r="G69" s="24"/>
      <c r="H69" s="24"/>
    </row>
    <row r="70" spans="1:8" s="6" customFormat="1" ht="13.5" customHeight="1">
      <c r="A70" s="212"/>
      <c r="B70" s="213"/>
      <c r="C70" s="213"/>
      <c r="D70" s="213" t="s">
        <v>67</v>
      </c>
      <c r="E70" s="213"/>
      <c r="F70" s="214">
        <v>40</v>
      </c>
      <c r="G70" s="25"/>
      <c r="H70" s="25"/>
    </row>
    <row r="71" spans="1:8" s="6" customFormat="1" ht="34.5" customHeight="1">
      <c r="A71" s="203">
        <v>16</v>
      </c>
      <c r="B71" s="204" t="s">
        <v>27</v>
      </c>
      <c r="C71" s="204" t="s">
        <v>95</v>
      </c>
      <c r="D71" s="204" t="s">
        <v>96</v>
      </c>
      <c r="E71" s="204" t="s">
        <v>77</v>
      </c>
      <c r="F71" s="205">
        <v>93.75</v>
      </c>
      <c r="G71" s="22"/>
      <c r="H71" s="22">
        <f>F71*G71</f>
        <v>0</v>
      </c>
    </row>
    <row r="72" spans="1:8" s="6" customFormat="1" ht="13.5" customHeight="1">
      <c r="A72" s="209"/>
      <c r="B72" s="210"/>
      <c r="C72" s="210"/>
      <c r="D72" s="210" t="s">
        <v>97</v>
      </c>
      <c r="E72" s="210"/>
      <c r="F72" s="211">
        <v>37.5</v>
      </c>
      <c r="G72" s="24"/>
      <c r="H72" s="24"/>
    </row>
    <row r="73" spans="1:8" s="6" customFormat="1" ht="13.5" customHeight="1">
      <c r="A73" s="209"/>
      <c r="B73" s="210"/>
      <c r="C73" s="210"/>
      <c r="D73" s="210" t="s">
        <v>98</v>
      </c>
      <c r="E73" s="210"/>
      <c r="F73" s="211">
        <v>56.25</v>
      </c>
      <c r="G73" s="24"/>
      <c r="H73" s="24"/>
    </row>
    <row r="74" spans="1:8" s="6" customFormat="1" ht="13.5" customHeight="1">
      <c r="A74" s="212"/>
      <c r="B74" s="213"/>
      <c r="C74" s="213"/>
      <c r="D74" s="213" t="s">
        <v>67</v>
      </c>
      <c r="E74" s="213"/>
      <c r="F74" s="214">
        <v>93.75</v>
      </c>
      <c r="G74" s="25"/>
      <c r="H74" s="25"/>
    </row>
    <row r="75" spans="1:8" s="6" customFormat="1" ht="45" customHeight="1">
      <c r="A75" s="203">
        <v>17</v>
      </c>
      <c r="B75" s="204" t="s">
        <v>27</v>
      </c>
      <c r="C75" s="204" t="s">
        <v>99</v>
      </c>
      <c r="D75" s="204" t="s">
        <v>100</v>
      </c>
      <c r="E75" s="204" t="s">
        <v>77</v>
      </c>
      <c r="F75" s="205">
        <v>524.244</v>
      </c>
      <c r="G75" s="22"/>
      <c r="H75" s="22">
        <f>F75*G75</f>
        <v>0</v>
      </c>
    </row>
    <row r="76" spans="1:8" s="6" customFormat="1" ht="13.5" customHeight="1">
      <c r="A76" s="209"/>
      <c r="B76" s="210"/>
      <c r="C76" s="210"/>
      <c r="D76" s="210" t="s">
        <v>101</v>
      </c>
      <c r="E76" s="210"/>
      <c r="F76" s="211">
        <v>524.244</v>
      </c>
      <c r="G76" s="24"/>
      <c r="H76" s="24"/>
    </row>
    <row r="77" spans="1:8" s="6" customFormat="1" ht="45" customHeight="1">
      <c r="A77" s="203">
        <v>18</v>
      </c>
      <c r="B77" s="204" t="s">
        <v>27</v>
      </c>
      <c r="C77" s="204" t="s">
        <v>102</v>
      </c>
      <c r="D77" s="204" t="s">
        <v>103</v>
      </c>
      <c r="E77" s="204" t="s">
        <v>77</v>
      </c>
      <c r="F77" s="205">
        <v>2189.928</v>
      </c>
      <c r="G77" s="22"/>
      <c r="H77" s="22">
        <f>F77*G77</f>
        <v>0</v>
      </c>
    </row>
    <row r="78" spans="1:8" s="6" customFormat="1" ht="13.5" customHeight="1">
      <c r="A78" s="209"/>
      <c r="B78" s="210"/>
      <c r="C78" s="210"/>
      <c r="D78" s="210" t="s">
        <v>104</v>
      </c>
      <c r="E78" s="210"/>
      <c r="F78" s="211">
        <v>1801.8</v>
      </c>
      <c r="G78" s="24"/>
      <c r="H78" s="24"/>
    </row>
    <row r="79" spans="1:8" s="6" customFormat="1" ht="13.5" customHeight="1">
      <c r="A79" s="209"/>
      <c r="B79" s="210"/>
      <c r="C79" s="210"/>
      <c r="D79" s="210" t="s">
        <v>105</v>
      </c>
      <c r="E79" s="210"/>
      <c r="F79" s="211">
        <v>93.75</v>
      </c>
      <c r="G79" s="24"/>
      <c r="H79" s="24"/>
    </row>
    <row r="80" spans="1:8" s="6" customFormat="1" ht="13.5" customHeight="1">
      <c r="A80" s="209"/>
      <c r="B80" s="210"/>
      <c r="C80" s="210"/>
      <c r="D80" s="210" t="s">
        <v>106</v>
      </c>
      <c r="E80" s="210"/>
      <c r="F80" s="211">
        <v>26.5</v>
      </c>
      <c r="G80" s="24"/>
      <c r="H80" s="24"/>
    </row>
    <row r="81" spans="1:8" s="6" customFormat="1" ht="13.5" customHeight="1">
      <c r="A81" s="209"/>
      <c r="B81" s="210"/>
      <c r="C81" s="210"/>
      <c r="D81" s="210" t="s">
        <v>107</v>
      </c>
      <c r="E81" s="210"/>
      <c r="F81" s="211">
        <v>227.878</v>
      </c>
      <c r="G81" s="24"/>
      <c r="H81" s="24"/>
    </row>
    <row r="82" spans="1:8" s="6" customFormat="1" ht="13.5" customHeight="1">
      <c r="A82" s="209"/>
      <c r="B82" s="210"/>
      <c r="C82" s="210"/>
      <c r="D82" s="210" t="s">
        <v>108</v>
      </c>
      <c r="E82" s="210"/>
      <c r="F82" s="211">
        <v>40</v>
      </c>
      <c r="G82" s="24"/>
      <c r="H82" s="24"/>
    </row>
    <row r="83" spans="1:8" s="6" customFormat="1" ht="13.5" customHeight="1">
      <c r="A83" s="212"/>
      <c r="B83" s="213"/>
      <c r="C83" s="213"/>
      <c r="D83" s="213" t="s">
        <v>67</v>
      </c>
      <c r="E83" s="213"/>
      <c r="F83" s="214">
        <v>2189.928</v>
      </c>
      <c r="G83" s="25"/>
      <c r="H83" s="25"/>
    </row>
    <row r="84" spans="1:8" s="6" customFormat="1" ht="34.5" customHeight="1">
      <c r="A84" s="203">
        <v>19</v>
      </c>
      <c r="B84" s="204" t="s">
        <v>27</v>
      </c>
      <c r="C84" s="204" t="s">
        <v>109</v>
      </c>
      <c r="D84" s="204" t="s">
        <v>110</v>
      </c>
      <c r="E84" s="204" t="s">
        <v>77</v>
      </c>
      <c r="F84" s="205">
        <v>262.122</v>
      </c>
      <c r="G84" s="22"/>
      <c r="H84" s="22">
        <f>F84*G84</f>
        <v>0</v>
      </c>
    </row>
    <row r="85" spans="1:8" s="6" customFormat="1" ht="13.5" customHeight="1">
      <c r="A85" s="209"/>
      <c r="B85" s="210"/>
      <c r="C85" s="210"/>
      <c r="D85" s="210" t="s">
        <v>111</v>
      </c>
      <c r="E85" s="210"/>
      <c r="F85" s="211">
        <v>262.122</v>
      </c>
      <c r="G85" s="24"/>
      <c r="H85" s="24"/>
    </row>
    <row r="86" spans="1:8" s="6" customFormat="1" ht="45" customHeight="1">
      <c r="A86" s="203">
        <v>20</v>
      </c>
      <c r="B86" s="204" t="s">
        <v>27</v>
      </c>
      <c r="C86" s="204" t="s">
        <v>112</v>
      </c>
      <c r="D86" s="204" t="s">
        <v>113</v>
      </c>
      <c r="E86" s="204" t="s">
        <v>77</v>
      </c>
      <c r="F86" s="205">
        <v>952.614</v>
      </c>
      <c r="G86" s="22"/>
      <c r="H86" s="22">
        <f>F86*G86</f>
        <v>0</v>
      </c>
    </row>
    <row r="87" spans="1:8" s="6" customFormat="1" ht="13.5" customHeight="1">
      <c r="A87" s="209"/>
      <c r="B87" s="210"/>
      <c r="C87" s="210"/>
      <c r="D87" s="210" t="s">
        <v>114</v>
      </c>
      <c r="E87" s="210"/>
      <c r="F87" s="211">
        <v>40.854</v>
      </c>
      <c r="G87" s="24"/>
      <c r="H87" s="24"/>
    </row>
    <row r="88" spans="1:8" s="6" customFormat="1" ht="13.5" customHeight="1">
      <c r="A88" s="209"/>
      <c r="B88" s="210"/>
      <c r="C88" s="210"/>
      <c r="D88" s="210" t="s">
        <v>115</v>
      </c>
      <c r="E88" s="210"/>
      <c r="F88" s="211">
        <v>142.985</v>
      </c>
      <c r="G88" s="24"/>
      <c r="H88" s="24"/>
    </row>
    <row r="89" spans="1:8" s="6" customFormat="1" ht="13.5" customHeight="1">
      <c r="A89" s="209"/>
      <c r="B89" s="210"/>
      <c r="C89" s="210"/>
      <c r="D89" s="210" t="s">
        <v>116</v>
      </c>
      <c r="E89" s="210"/>
      <c r="F89" s="211">
        <v>768.775</v>
      </c>
      <c r="G89" s="24"/>
      <c r="H89" s="24"/>
    </row>
    <row r="90" spans="1:8" s="6" customFormat="1" ht="13.5" customHeight="1">
      <c r="A90" s="212"/>
      <c r="B90" s="213"/>
      <c r="C90" s="213"/>
      <c r="D90" s="213" t="s">
        <v>67</v>
      </c>
      <c r="E90" s="213"/>
      <c r="F90" s="214">
        <v>952.614</v>
      </c>
      <c r="G90" s="25"/>
      <c r="H90" s="25"/>
    </row>
    <row r="91" spans="1:8" s="6" customFormat="1" ht="34.5" customHeight="1">
      <c r="A91" s="215">
        <v>21</v>
      </c>
      <c r="B91" s="216" t="s">
        <v>117</v>
      </c>
      <c r="C91" s="216" t="s">
        <v>118</v>
      </c>
      <c r="D91" s="216" t="s">
        <v>119</v>
      </c>
      <c r="E91" s="216" t="s">
        <v>120</v>
      </c>
      <c r="F91" s="217">
        <v>1905.228</v>
      </c>
      <c r="G91" s="26"/>
      <c r="H91" s="26">
        <f>F91*G91</f>
        <v>0</v>
      </c>
    </row>
    <row r="92" spans="1:8" s="6" customFormat="1" ht="13.5" customHeight="1">
      <c r="A92" s="209"/>
      <c r="B92" s="210"/>
      <c r="C92" s="210"/>
      <c r="D92" s="210" t="s">
        <v>121</v>
      </c>
      <c r="E92" s="210"/>
      <c r="F92" s="211">
        <v>1905.228</v>
      </c>
      <c r="G92" s="24"/>
      <c r="H92" s="24"/>
    </row>
    <row r="93" spans="1:8" s="6" customFormat="1" ht="34.5" customHeight="1">
      <c r="A93" s="203">
        <v>22</v>
      </c>
      <c r="B93" s="204" t="s">
        <v>27</v>
      </c>
      <c r="C93" s="204" t="s">
        <v>122</v>
      </c>
      <c r="D93" s="204" t="s">
        <v>123</v>
      </c>
      <c r="E93" s="204" t="s">
        <v>36</v>
      </c>
      <c r="F93" s="205">
        <v>92</v>
      </c>
      <c r="G93" s="22"/>
      <c r="H93" s="22">
        <f>F93*G93</f>
        <v>0</v>
      </c>
    </row>
    <row r="94" spans="1:8" s="6" customFormat="1" ht="13.5" customHeight="1">
      <c r="A94" s="209"/>
      <c r="B94" s="210"/>
      <c r="C94" s="210"/>
      <c r="D94" s="210" t="s">
        <v>50</v>
      </c>
      <c r="E94" s="210"/>
      <c r="F94" s="211">
        <v>92</v>
      </c>
      <c r="G94" s="24"/>
      <c r="H94" s="24"/>
    </row>
    <row r="95" spans="1:8" s="6" customFormat="1" ht="34.5" customHeight="1">
      <c r="A95" s="203">
        <v>23</v>
      </c>
      <c r="B95" s="204" t="s">
        <v>27</v>
      </c>
      <c r="C95" s="204" t="s">
        <v>124</v>
      </c>
      <c r="D95" s="204" t="s">
        <v>125</v>
      </c>
      <c r="E95" s="204" t="s">
        <v>36</v>
      </c>
      <c r="F95" s="205">
        <v>10</v>
      </c>
      <c r="G95" s="22"/>
      <c r="H95" s="22">
        <f>F95*G95</f>
        <v>0</v>
      </c>
    </row>
    <row r="96" spans="1:8" s="6" customFormat="1" ht="13.5" customHeight="1">
      <c r="A96" s="209"/>
      <c r="B96" s="210"/>
      <c r="C96" s="210"/>
      <c r="D96" s="210" t="s">
        <v>53</v>
      </c>
      <c r="E96" s="210"/>
      <c r="F96" s="211">
        <v>10</v>
      </c>
      <c r="G96" s="24"/>
      <c r="H96" s="24"/>
    </row>
    <row r="97" spans="1:8" s="6" customFormat="1" ht="34.5" customHeight="1">
      <c r="A97" s="203">
        <v>24</v>
      </c>
      <c r="B97" s="204" t="s">
        <v>27</v>
      </c>
      <c r="C97" s="204" t="s">
        <v>126</v>
      </c>
      <c r="D97" s="204" t="s">
        <v>127</v>
      </c>
      <c r="E97" s="204" t="s">
        <v>30</v>
      </c>
      <c r="F97" s="205">
        <v>1747.485</v>
      </c>
      <c r="G97" s="22"/>
      <c r="H97" s="22">
        <f>F97*G97</f>
        <v>0</v>
      </c>
    </row>
    <row r="98" spans="1:8" s="6" customFormat="1" ht="34.5" customHeight="1">
      <c r="A98" s="209"/>
      <c r="B98" s="210"/>
      <c r="C98" s="210"/>
      <c r="D98" s="210" t="s">
        <v>128</v>
      </c>
      <c r="E98" s="210"/>
      <c r="F98" s="211">
        <v>1747.485</v>
      </c>
      <c r="G98" s="24"/>
      <c r="H98" s="24"/>
    </row>
    <row r="99" spans="1:8" s="6" customFormat="1" ht="34.5" customHeight="1">
      <c r="A99" s="203">
        <v>25</v>
      </c>
      <c r="B99" s="204" t="s">
        <v>33</v>
      </c>
      <c r="C99" s="204" t="s">
        <v>129</v>
      </c>
      <c r="D99" s="204" t="s">
        <v>130</v>
      </c>
      <c r="E99" s="204" t="s">
        <v>30</v>
      </c>
      <c r="F99" s="205">
        <v>1747.485</v>
      </c>
      <c r="G99" s="22"/>
      <c r="H99" s="22">
        <f>F99*G99</f>
        <v>0</v>
      </c>
    </row>
    <row r="100" spans="1:8" s="6" customFormat="1" ht="13.5" customHeight="1">
      <c r="A100" s="209"/>
      <c r="B100" s="210"/>
      <c r="C100" s="210"/>
      <c r="D100" s="210" t="s">
        <v>131</v>
      </c>
      <c r="E100" s="210"/>
      <c r="F100" s="211">
        <v>1747.485</v>
      </c>
      <c r="G100" s="24"/>
      <c r="H100" s="24"/>
    </row>
    <row r="101" spans="1:8" s="6" customFormat="1" ht="13.5" customHeight="1">
      <c r="A101" s="215">
        <v>26</v>
      </c>
      <c r="B101" s="216" t="s">
        <v>132</v>
      </c>
      <c r="C101" s="216" t="s">
        <v>133</v>
      </c>
      <c r="D101" s="216" t="s">
        <v>134</v>
      </c>
      <c r="E101" s="216" t="s">
        <v>135</v>
      </c>
      <c r="F101" s="217">
        <v>26.212</v>
      </c>
      <c r="G101" s="26"/>
      <c r="H101" s="26">
        <f>F101*G101</f>
        <v>0</v>
      </c>
    </row>
    <row r="102" spans="1:8" s="6" customFormat="1" ht="13.5" customHeight="1">
      <c r="A102" s="212"/>
      <c r="B102" s="213"/>
      <c r="C102" s="213"/>
      <c r="D102" s="213" t="s">
        <v>136</v>
      </c>
      <c r="E102" s="213"/>
      <c r="F102" s="214">
        <v>26.212</v>
      </c>
      <c r="G102" s="25"/>
      <c r="H102" s="25"/>
    </row>
    <row r="103" spans="1:8" s="6" customFormat="1" ht="24" customHeight="1">
      <c r="A103" s="203">
        <v>27</v>
      </c>
      <c r="B103" s="204" t="s">
        <v>27</v>
      </c>
      <c r="C103" s="204" t="s">
        <v>137</v>
      </c>
      <c r="D103" s="204" t="s">
        <v>138</v>
      </c>
      <c r="E103" s="204" t="s">
        <v>30</v>
      </c>
      <c r="F103" s="205">
        <v>2027.762</v>
      </c>
      <c r="G103" s="22"/>
      <c r="H103" s="22">
        <f>F103*G103</f>
        <v>0</v>
      </c>
    </row>
    <row r="104" spans="1:8" s="6" customFormat="1" ht="13.5" customHeight="1">
      <c r="A104" s="209"/>
      <c r="B104" s="210"/>
      <c r="C104" s="210"/>
      <c r="D104" s="210" t="s">
        <v>139</v>
      </c>
      <c r="E104" s="210"/>
      <c r="F104" s="211">
        <v>1470.7</v>
      </c>
      <c r="G104" s="24"/>
      <c r="H104" s="24"/>
    </row>
    <row r="105" spans="1:8" s="6" customFormat="1" ht="13.5" customHeight="1">
      <c r="A105" s="209"/>
      <c r="B105" s="210"/>
      <c r="C105" s="210"/>
      <c r="D105" s="210" t="s">
        <v>140</v>
      </c>
      <c r="E105" s="210"/>
      <c r="F105" s="211">
        <v>78.155</v>
      </c>
      <c r="G105" s="24"/>
      <c r="H105" s="24"/>
    </row>
    <row r="106" spans="1:8" s="6" customFormat="1" ht="13.5" customHeight="1">
      <c r="A106" s="209"/>
      <c r="B106" s="210"/>
      <c r="C106" s="210"/>
      <c r="D106" s="210" t="s">
        <v>141</v>
      </c>
      <c r="E106" s="210"/>
      <c r="F106" s="211">
        <v>273.537</v>
      </c>
      <c r="G106" s="24"/>
      <c r="H106" s="24"/>
    </row>
    <row r="107" spans="1:8" s="6" customFormat="1" ht="13.5" customHeight="1">
      <c r="A107" s="209"/>
      <c r="B107" s="210"/>
      <c r="C107" s="210"/>
      <c r="D107" s="210" t="s">
        <v>142</v>
      </c>
      <c r="E107" s="210"/>
      <c r="F107" s="211">
        <v>205.37</v>
      </c>
      <c r="G107" s="24"/>
      <c r="H107" s="24"/>
    </row>
    <row r="108" spans="1:8" s="6" customFormat="1" ht="13.5" customHeight="1">
      <c r="A108" s="212"/>
      <c r="B108" s="213"/>
      <c r="C108" s="213"/>
      <c r="D108" s="213" t="s">
        <v>67</v>
      </c>
      <c r="E108" s="213"/>
      <c r="F108" s="214">
        <v>2027.762</v>
      </c>
      <c r="G108" s="25"/>
      <c r="H108" s="25"/>
    </row>
    <row r="109" spans="1:8" s="6" customFormat="1" ht="34.5" customHeight="1">
      <c r="A109" s="203">
        <v>28</v>
      </c>
      <c r="B109" s="204" t="s">
        <v>27</v>
      </c>
      <c r="C109" s="204" t="s">
        <v>143</v>
      </c>
      <c r="D109" s="204" t="s">
        <v>144</v>
      </c>
      <c r="E109" s="204" t="s">
        <v>30</v>
      </c>
      <c r="F109" s="205">
        <v>969.65</v>
      </c>
      <c r="G109" s="22"/>
      <c r="H109" s="22">
        <f>F109*G109</f>
        <v>0</v>
      </c>
    </row>
    <row r="110" spans="1:8" s="6" customFormat="1" ht="24" customHeight="1">
      <c r="A110" s="209"/>
      <c r="B110" s="210"/>
      <c r="C110" s="210"/>
      <c r="D110" s="210" t="s">
        <v>145</v>
      </c>
      <c r="E110" s="210"/>
      <c r="F110" s="211">
        <v>969.65</v>
      </c>
      <c r="G110" s="24"/>
      <c r="H110" s="24"/>
    </row>
    <row r="111" spans="1:8" s="6" customFormat="1" ht="34.5" customHeight="1">
      <c r="A111" s="203">
        <v>29</v>
      </c>
      <c r="B111" s="204" t="s">
        <v>27</v>
      </c>
      <c r="C111" s="204" t="s">
        <v>146</v>
      </c>
      <c r="D111" s="204" t="s">
        <v>147</v>
      </c>
      <c r="E111" s="204" t="s">
        <v>30</v>
      </c>
      <c r="F111" s="205">
        <v>185.215</v>
      </c>
      <c r="G111" s="22"/>
      <c r="H111" s="22">
        <f>F111*G111</f>
        <v>0</v>
      </c>
    </row>
    <row r="112" spans="1:8" s="6" customFormat="1" ht="13.5" customHeight="1">
      <c r="A112" s="209"/>
      <c r="B112" s="210"/>
      <c r="C112" s="210"/>
      <c r="D112" s="210" t="s">
        <v>148</v>
      </c>
      <c r="E112" s="210"/>
      <c r="F112" s="211">
        <v>185.215</v>
      </c>
      <c r="G112" s="24"/>
      <c r="H112" s="24"/>
    </row>
    <row r="113" spans="1:8" s="6" customFormat="1" ht="34.5" customHeight="1">
      <c r="A113" s="203">
        <v>30</v>
      </c>
      <c r="B113" s="204" t="s">
        <v>27</v>
      </c>
      <c r="C113" s="204" t="s">
        <v>149</v>
      </c>
      <c r="D113" s="204" t="s">
        <v>150</v>
      </c>
      <c r="E113" s="204" t="s">
        <v>30</v>
      </c>
      <c r="F113" s="205">
        <v>71.05</v>
      </c>
      <c r="G113" s="22"/>
      <c r="H113" s="22">
        <f>F113*G113</f>
        <v>0</v>
      </c>
    </row>
    <row r="114" spans="1:8" s="6" customFormat="1" ht="28.5" customHeight="1">
      <c r="A114" s="200"/>
      <c r="B114" s="201"/>
      <c r="C114" s="201" t="s">
        <v>17</v>
      </c>
      <c r="D114" s="201" t="s">
        <v>151</v>
      </c>
      <c r="E114" s="201"/>
      <c r="F114" s="202"/>
      <c r="G114" s="21"/>
      <c r="H114" s="21">
        <f>SUM(H115:H123)</f>
        <v>0</v>
      </c>
    </row>
    <row r="115" spans="1:8" s="6" customFormat="1" ht="34.5" customHeight="1">
      <c r="A115" s="203">
        <v>31</v>
      </c>
      <c r="B115" s="204" t="s">
        <v>152</v>
      </c>
      <c r="C115" s="204" t="s">
        <v>153</v>
      </c>
      <c r="D115" s="204" t="s">
        <v>154</v>
      </c>
      <c r="E115" s="204" t="s">
        <v>77</v>
      </c>
      <c r="F115" s="205">
        <v>40</v>
      </c>
      <c r="G115" s="22"/>
      <c r="H115" s="22">
        <f>F115*G115</f>
        <v>0</v>
      </c>
    </row>
    <row r="116" spans="1:8" s="6" customFormat="1" ht="13.5" customHeight="1">
      <c r="A116" s="209"/>
      <c r="B116" s="210"/>
      <c r="C116" s="210"/>
      <c r="D116" s="210" t="s">
        <v>155</v>
      </c>
      <c r="E116" s="210"/>
      <c r="F116" s="211">
        <v>25</v>
      </c>
      <c r="G116" s="24"/>
      <c r="H116" s="24"/>
    </row>
    <row r="117" spans="1:8" s="6" customFormat="1" ht="13.5" customHeight="1">
      <c r="A117" s="209"/>
      <c r="B117" s="210"/>
      <c r="C117" s="210"/>
      <c r="D117" s="210" t="s">
        <v>156</v>
      </c>
      <c r="E117" s="210"/>
      <c r="F117" s="211">
        <v>15</v>
      </c>
      <c r="G117" s="24"/>
      <c r="H117" s="24"/>
    </row>
    <row r="118" spans="1:8" s="6" customFormat="1" ht="13.5" customHeight="1">
      <c r="A118" s="212"/>
      <c r="B118" s="213"/>
      <c r="C118" s="213"/>
      <c r="D118" s="213" t="s">
        <v>67</v>
      </c>
      <c r="E118" s="213"/>
      <c r="F118" s="214">
        <v>40</v>
      </c>
      <c r="G118" s="25"/>
      <c r="H118" s="25"/>
    </row>
    <row r="119" spans="1:8" s="6" customFormat="1" ht="34.5" customHeight="1">
      <c r="A119" s="203">
        <v>32</v>
      </c>
      <c r="B119" s="204" t="s">
        <v>152</v>
      </c>
      <c r="C119" s="204" t="s">
        <v>157</v>
      </c>
      <c r="D119" s="204" t="s">
        <v>158</v>
      </c>
      <c r="E119" s="204" t="s">
        <v>30</v>
      </c>
      <c r="F119" s="205">
        <v>400</v>
      </c>
      <c r="G119" s="22"/>
      <c r="H119" s="22">
        <f>F119*G119</f>
        <v>0</v>
      </c>
    </row>
    <row r="120" spans="1:8" s="6" customFormat="1" ht="13.5" customHeight="1">
      <c r="A120" s="209"/>
      <c r="B120" s="210"/>
      <c r="C120" s="210"/>
      <c r="D120" s="210" t="s">
        <v>159</v>
      </c>
      <c r="E120" s="210"/>
      <c r="F120" s="211">
        <v>400</v>
      </c>
      <c r="G120" s="24"/>
      <c r="H120" s="24"/>
    </row>
    <row r="121" spans="1:8" s="6" customFormat="1" ht="13.5" customHeight="1">
      <c r="A121" s="215">
        <v>33</v>
      </c>
      <c r="B121" s="216" t="s">
        <v>160</v>
      </c>
      <c r="C121" s="216" t="s">
        <v>161</v>
      </c>
      <c r="D121" s="216" t="s">
        <v>162</v>
      </c>
      <c r="E121" s="216" t="s">
        <v>30</v>
      </c>
      <c r="F121" s="217">
        <v>460</v>
      </c>
      <c r="G121" s="26"/>
      <c r="H121" s="26">
        <f>F121*G121</f>
        <v>0</v>
      </c>
    </row>
    <row r="122" spans="1:8" s="6" customFormat="1" ht="13.5" customHeight="1">
      <c r="A122" s="209"/>
      <c r="B122" s="210"/>
      <c r="C122" s="210"/>
      <c r="D122" s="210" t="s">
        <v>163</v>
      </c>
      <c r="E122" s="210"/>
      <c r="F122" s="211">
        <v>460</v>
      </c>
      <c r="G122" s="24"/>
      <c r="H122" s="24"/>
    </row>
    <row r="123" spans="1:8" s="6" customFormat="1" ht="24" customHeight="1">
      <c r="A123" s="203">
        <v>34</v>
      </c>
      <c r="B123" s="204" t="s">
        <v>164</v>
      </c>
      <c r="C123" s="204" t="s">
        <v>165</v>
      </c>
      <c r="D123" s="204" t="s">
        <v>166</v>
      </c>
      <c r="E123" s="204" t="s">
        <v>77</v>
      </c>
      <c r="F123" s="205">
        <v>2.88</v>
      </c>
      <c r="G123" s="22"/>
      <c r="H123" s="22">
        <f>F123*G123</f>
        <v>0</v>
      </c>
    </row>
    <row r="124" spans="1:8" s="6" customFormat="1" ht="13.5" customHeight="1">
      <c r="A124" s="209"/>
      <c r="B124" s="210"/>
      <c r="C124" s="210"/>
      <c r="D124" s="210" t="s">
        <v>167</v>
      </c>
      <c r="E124" s="210"/>
      <c r="F124" s="211">
        <v>2.88</v>
      </c>
      <c r="G124" s="24"/>
      <c r="H124" s="24"/>
    </row>
    <row r="125" spans="1:8" s="6" customFormat="1" ht="28.5" customHeight="1">
      <c r="A125" s="200"/>
      <c r="B125" s="201"/>
      <c r="C125" s="201" t="s">
        <v>20</v>
      </c>
      <c r="D125" s="201" t="s">
        <v>168</v>
      </c>
      <c r="E125" s="201"/>
      <c r="F125" s="202"/>
      <c r="G125" s="21"/>
      <c r="H125" s="21">
        <f>SUM(H126:H170)</f>
        <v>0</v>
      </c>
    </row>
    <row r="126" spans="1:8" s="6" customFormat="1" ht="24" customHeight="1">
      <c r="A126" s="203">
        <v>35</v>
      </c>
      <c r="B126" s="204" t="s">
        <v>54</v>
      </c>
      <c r="C126" s="204" t="s">
        <v>169</v>
      </c>
      <c r="D126" s="204" t="s">
        <v>170</v>
      </c>
      <c r="E126" s="204" t="s">
        <v>30</v>
      </c>
      <c r="F126" s="205">
        <v>522.5</v>
      </c>
      <c r="G126" s="22"/>
      <c r="H126" s="22">
        <f>F126*G126</f>
        <v>0</v>
      </c>
    </row>
    <row r="127" spans="1:8" s="6" customFormat="1" ht="13.5" customHeight="1">
      <c r="A127" s="209"/>
      <c r="B127" s="210"/>
      <c r="C127" s="210"/>
      <c r="D127" s="210" t="s">
        <v>171</v>
      </c>
      <c r="E127" s="210"/>
      <c r="F127" s="211">
        <v>105</v>
      </c>
      <c r="G127" s="24"/>
      <c r="H127" s="24"/>
    </row>
    <row r="128" spans="1:8" s="6" customFormat="1" ht="13.5" customHeight="1">
      <c r="A128" s="209"/>
      <c r="B128" s="210"/>
      <c r="C128" s="210"/>
      <c r="D128" s="210" t="s">
        <v>172</v>
      </c>
      <c r="E128" s="210"/>
      <c r="F128" s="211">
        <v>417.5</v>
      </c>
      <c r="G128" s="24"/>
      <c r="H128" s="24"/>
    </row>
    <row r="129" spans="1:8" s="6" customFormat="1" ht="13.5" customHeight="1">
      <c r="A129" s="212"/>
      <c r="B129" s="213"/>
      <c r="C129" s="213"/>
      <c r="D129" s="213" t="s">
        <v>67</v>
      </c>
      <c r="E129" s="213"/>
      <c r="F129" s="214">
        <v>522.5</v>
      </c>
      <c r="G129" s="25"/>
      <c r="H129" s="25"/>
    </row>
    <row r="130" spans="1:8" s="6" customFormat="1" ht="24" customHeight="1">
      <c r="A130" s="203">
        <v>36</v>
      </c>
      <c r="B130" s="204" t="s">
        <v>54</v>
      </c>
      <c r="C130" s="204" t="s">
        <v>173</v>
      </c>
      <c r="D130" s="204" t="s">
        <v>174</v>
      </c>
      <c r="E130" s="204" t="s">
        <v>30</v>
      </c>
      <c r="F130" s="205">
        <v>3488.474</v>
      </c>
      <c r="G130" s="22"/>
      <c r="H130" s="22">
        <f>F130*G130</f>
        <v>0</v>
      </c>
    </row>
    <row r="131" spans="1:8" s="6" customFormat="1" ht="13.5" customHeight="1">
      <c r="A131" s="209"/>
      <c r="B131" s="210"/>
      <c r="C131" s="210"/>
      <c r="D131" s="210" t="s">
        <v>175</v>
      </c>
      <c r="E131" s="210"/>
      <c r="F131" s="211">
        <v>2941.4</v>
      </c>
      <c r="G131" s="24"/>
      <c r="H131" s="24"/>
    </row>
    <row r="132" spans="1:8" s="6" customFormat="1" ht="13.5" customHeight="1">
      <c r="A132" s="209"/>
      <c r="B132" s="210"/>
      <c r="C132" s="210"/>
      <c r="D132" s="210" t="s">
        <v>176</v>
      </c>
      <c r="E132" s="210"/>
      <c r="F132" s="211">
        <v>547.074</v>
      </c>
      <c r="G132" s="24"/>
      <c r="H132" s="24"/>
    </row>
    <row r="133" spans="1:8" s="6" customFormat="1" ht="13.5" customHeight="1">
      <c r="A133" s="212"/>
      <c r="B133" s="213"/>
      <c r="C133" s="213"/>
      <c r="D133" s="213" t="s">
        <v>67</v>
      </c>
      <c r="E133" s="213"/>
      <c r="F133" s="214">
        <v>3488.474</v>
      </c>
      <c r="G133" s="25"/>
      <c r="H133" s="25"/>
    </row>
    <row r="134" spans="1:8" s="6" customFormat="1" ht="24" customHeight="1">
      <c r="A134" s="203">
        <v>37</v>
      </c>
      <c r="B134" s="204" t="s">
        <v>54</v>
      </c>
      <c r="C134" s="204" t="s">
        <v>177</v>
      </c>
      <c r="D134" s="204" t="s">
        <v>178</v>
      </c>
      <c r="E134" s="204" t="s">
        <v>30</v>
      </c>
      <c r="F134" s="205">
        <v>283.525</v>
      </c>
      <c r="G134" s="22"/>
      <c r="H134" s="22">
        <f>F134*G134</f>
        <v>0</v>
      </c>
    </row>
    <row r="135" spans="1:8" s="6" customFormat="1" ht="13.5" customHeight="1">
      <c r="A135" s="209"/>
      <c r="B135" s="210"/>
      <c r="C135" s="210"/>
      <c r="D135" s="210" t="s">
        <v>179</v>
      </c>
      <c r="E135" s="210"/>
      <c r="F135" s="211">
        <v>78.155</v>
      </c>
      <c r="G135" s="24"/>
      <c r="H135" s="24"/>
    </row>
    <row r="136" spans="1:8" s="6" customFormat="1" ht="13.5" customHeight="1">
      <c r="A136" s="209"/>
      <c r="B136" s="210"/>
      <c r="C136" s="210"/>
      <c r="D136" s="210" t="s">
        <v>180</v>
      </c>
      <c r="E136" s="210"/>
      <c r="F136" s="211">
        <v>205.37</v>
      </c>
      <c r="G136" s="24"/>
      <c r="H136" s="24"/>
    </row>
    <row r="137" spans="1:8" s="6" customFormat="1" ht="13.5" customHeight="1">
      <c r="A137" s="212"/>
      <c r="B137" s="213"/>
      <c r="C137" s="213"/>
      <c r="D137" s="213" t="s">
        <v>67</v>
      </c>
      <c r="E137" s="213"/>
      <c r="F137" s="214">
        <v>283.525</v>
      </c>
      <c r="G137" s="25"/>
      <c r="H137" s="25"/>
    </row>
    <row r="138" spans="1:8" s="6" customFormat="1" ht="24" customHeight="1">
      <c r="A138" s="203">
        <v>38</v>
      </c>
      <c r="B138" s="204" t="s">
        <v>54</v>
      </c>
      <c r="C138" s="204" t="s">
        <v>181</v>
      </c>
      <c r="D138" s="204" t="s">
        <v>182</v>
      </c>
      <c r="E138" s="204" t="s">
        <v>30</v>
      </c>
      <c r="F138" s="205">
        <v>41</v>
      </c>
      <c r="G138" s="22"/>
      <c r="H138" s="22">
        <f>F138*G138</f>
        <v>0</v>
      </c>
    </row>
    <row r="139" spans="1:8" s="6" customFormat="1" ht="13.5" customHeight="1">
      <c r="A139" s="209"/>
      <c r="B139" s="210"/>
      <c r="C139" s="210"/>
      <c r="D139" s="210" t="s">
        <v>183</v>
      </c>
      <c r="E139" s="210"/>
      <c r="F139" s="211">
        <v>41</v>
      </c>
      <c r="G139" s="24"/>
      <c r="H139" s="24"/>
    </row>
    <row r="140" spans="1:8" s="6" customFormat="1" ht="34.5" customHeight="1">
      <c r="A140" s="203">
        <v>39</v>
      </c>
      <c r="B140" s="204" t="s">
        <v>54</v>
      </c>
      <c r="C140" s="204" t="s">
        <v>184</v>
      </c>
      <c r="D140" s="204" t="s">
        <v>185</v>
      </c>
      <c r="E140" s="204" t="s">
        <v>30</v>
      </c>
      <c r="F140" s="205">
        <v>1403.85</v>
      </c>
      <c r="G140" s="22"/>
      <c r="H140" s="22">
        <f>F140*G140</f>
        <v>0</v>
      </c>
    </row>
    <row r="141" spans="1:8" s="6" customFormat="1" ht="13.5" customHeight="1">
      <c r="A141" s="209"/>
      <c r="B141" s="210"/>
      <c r="C141" s="210"/>
      <c r="D141" s="210" t="s">
        <v>186</v>
      </c>
      <c r="E141" s="210"/>
      <c r="F141" s="211">
        <v>1403.85</v>
      </c>
      <c r="G141" s="24"/>
      <c r="H141" s="24"/>
    </row>
    <row r="142" spans="1:8" s="6" customFormat="1" ht="34.5" customHeight="1">
      <c r="A142" s="203">
        <v>40</v>
      </c>
      <c r="B142" s="204" t="s">
        <v>54</v>
      </c>
      <c r="C142" s="204" t="s">
        <v>187</v>
      </c>
      <c r="D142" s="204" t="s">
        <v>188</v>
      </c>
      <c r="E142" s="204" t="s">
        <v>30</v>
      </c>
      <c r="F142" s="205">
        <v>261.104</v>
      </c>
      <c r="G142" s="22"/>
      <c r="H142" s="22">
        <f>F142*G142</f>
        <v>0</v>
      </c>
    </row>
    <row r="143" spans="1:8" s="6" customFormat="1" ht="13.5" customHeight="1">
      <c r="A143" s="209"/>
      <c r="B143" s="210"/>
      <c r="C143" s="210"/>
      <c r="D143" s="210" t="s">
        <v>189</v>
      </c>
      <c r="E143" s="210"/>
      <c r="F143" s="211">
        <v>261.104</v>
      </c>
      <c r="G143" s="24"/>
      <c r="H143" s="24"/>
    </row>
    <row r="144" spans="1:8" s="6" customFormat="1" ht="34.5" customHeight="1">
      <c r="A144" s="203">
        <v>41</v>
      </c>
      <c r="B144" s="204" t="s">
        <v>54</v>
      </c>
      <c r="C144" s="204" t="s">
        <v>190</v>
      </c>
      <c r="D144" s="204" t="s">
        <v>191</v>
      </c>
      <c r="E144" s="204" t="s">
        <v>30</v>
      </c>
      <c r="F144" s="205">
        <v>410.71</v>
      </c>
      <c r="G144" s="22"/>
      <c r="H144" s="22">
        <f>F144*G144</f>
        <v>0</v>
      </c>
    </row>
    <row r="145" spans="1:8" s="6" customFormat="1" ht="13.5" customHeight="1">
      <c r="A145" s="209"/>
      <c r="B145" s="210"/>
      <c r="C145" s="210"/>
      <c r="D145" s="210" t="s">
        <v>192</v>
      </c>
      <c r="E145" s="210"/>
      <c r="F145" s="211">
        <v>410.71</v>
      </c>
      <c r="G145" s="24"/>
      <c r="H145" s="24"/>
    </row>
    <row r="146" spans="1:8" s="6" customFormat="1" ht="24" customHeight="1">
      <c r="A146" s="203">
        <v>42</v>
      </c>
      <c r="B146" s="204" t="s">
        <v>54</v>
      </c>
      <c r="C146" s="204" t="s">
        <v>193</v>
      </c>
      <c r="D146" s="204" t="s">
        <v>194</v>
      </c>
      <c r="E146" s="204" t="s">
        <v>30</v>
      </c>
      <c r="F146" s="205">
        <v>1664.954</v>
      </c>
      <c r="G146" s="22"/>
      <c r="H146" s="22">
        <f>F146*G146</f>
        <v>0</v>
      </c>
    </row>
    <row r="147" spans="1:8" s="6" customFormat="1" ht="13.5" customHeight="1">
      <c r="A147" s="209"/>
      <c r="B147" s="210"/>
      <c r="C147" s="210"/>
      <c r="D147" s="210" t="s">
        <v>195</v>
      </c>
      <c r="E147" s="210"/>
      <c r="F147" s="211">
        <v>261.104</v>
      </c>
      <c r="G147" s="24"/>
      <c r="H147" s="24"/>
    </row>
    <row r="148" spans="1:8" s="6" customFormat="1" ht="13.5" customHeight="1">
      <c r="A148" s="209"/>
      <c r="B148" s="210"/>
      <c r="C148" s="210"/>
      <c r="D148" s="210" t="s">
        <v>196</v>
      </c>
      <c r="E148" s="210"/>
      <c r="F148" s="211">
        <v>1403.85</v>
      </c>
      <c r="G148" s="24"/>
      <c r="H148" s="24"/>
    </row>
    <row r="149" spans="1:8" s="6" customFormat="1" ht="13.5" customHeight="1">
      <c r="A149" s="212"/>
      <c r="B149" s="213"/>
      <c r="C149" s="213"/>
      <c r="D149" s="213" t="s">
        <v>67</v>
      </c>
      <c r="E149" s="213"/>
      <c r="F149" s="214">
        <v>1664.954</v>
      </c>
      <c r="G149" s="25"/>
      <c r="H149" s="25"/>
    </row>
    <row r="150" spans="1:8" s="6" customFormat="1" ht="24" customHeight="1">
      <c r="A150" s="203">
        <v>43</v>
      </c>
      <c r="B150" s="204" t="s">
        <v>54</v>
      </c>
      <c r="C150" s="204" t="s">
        <v>197</v>
      </c>
      <c r="D150" s="204" t="s">
        <v>198</v>
      </c>
      <c r="E150" s="204" t="s">
        <v>30</v>
      </c>
      <c r="F150" s="205">
        <v>1585.67</v>
      </c>
      <c r="G150" s="22"/>
      <c r="H150" s="22">
        <f>F150*G150</f>
        <v>0</v>
      </c>
    </row>
    <row r="151" spans="1:8" s="6" customFormat="1" ht="13.5" customHeight="1">
      <c r="A151" s="209"/>
      <c r="B151" s="210"/>
      <c r="C151" s="210"/>
      <c r="D151" s="210" t="s">
        <v>199</v>
      </c>
      <c r="E151" s="210"/>
      <c r="F151" s="211">
        <v>248.67</v>
      </c>
      <c r="G151" s="24"/>
      <c r="H151" s="24"/>
    </row>
    <row r="152" spans="1:8" s="6" customFormat="1" ht="13.5" customHeight="1">
      <c r="A152" s="209"/>
      <c r="B152" s="210"/>
      <c r="C152" s="210"/>
      <c r="D152" s="210" t="s">
        <v>200</v>
      </c>
      <c r="E152" s="210"/>
      <c r="F152" s="211">
        <v>1337</v>
      </c>
      <c r="G152" s="24"/>
      <c r="H152" s="24"/>
    </row>
    <row r="153" spans="1:8" s="6" customFormat="1" ht="13.5" customHeight="1">
      <c r="A153" s="212"/>
      <c r="B153" s="213"/>
      <c r="C153" s="213"/>
      <c r="D153" s="213" t="s">
        <v>67</v>
      </c>
      <c r="E153" s="213"/>
      <c r="F153" s="214">
        <v>1585.67</v>
      </c>
      <c r="G153" s="25"/>
      <c r="H153" s="25"/>
    </row>
    <row r="154" spans="1:8" s="6" customFormat="1" ht="34.5" customHeight="1">
      <c r="A154" s="203">
        <v>44</v>
      </c>
      <c r="B154" s="204" t="s">
        <v>54</v>
      </c>
      <c r="C154" s="204" t="s">
        <v>201</v>
      </c>
      <c r="D154" s="204" t="s">
        <v>202</v>
      </c>
      <c r="E154" s="204" t="s">
        <v>30</v>
      </c>
      <c r="F154" s="205">
        <v>1337</v>
      </c>
      <c r="G154" s="22"/>
      <c r="H154" s="22">
        <f>F154*G154</f>
        <v>0</v>
      </c>
    </row>
    <row r="155" spans="1:8" s="6" customFormat="1" ht="13.5" customHeight="1">
      <c r="A155" s="209"/>
      <c r="B155" s="210"/>
      <c r="C155" s="210"/>
      <c r="D155" s="210" t="s">
        <v>203</v>
      </c>
      <c r="E155" s="210"/>
      <c r="F155" s="211">
        <v>1337</v>
      </c>
      <c r="G155" s="24"/>
      <c r="H155" s="24"/>
    </row>
    <row r="156" spans="1:8" s="6" customFormat="1" ht="34.5" customHeight="1">
      <c r="A156" s="203">
        <v>45</v>
      </c>
      <c r="B156" s="204" t="s">
        <v>54</v>
      </c>
      <c r="C156" s="204" t="s">
        <v>204</v>
      </c>
      <c r="D156" s="204" t="s">
        <v>205</v>
      </c>
      <c r="E156" s="204" t="s">
        <v>30</v>
      </c>
      <c r="F156" s="205">
        <v>248.67</v>
      </c>
      <c r="G156" s="22"/>
      <c r="H156" s="22">
        <f>F156*G156</f>
        <v>0</v>
      </c>
    </row>
    <row r="157" spans="1:8" s="6" customFormat="1" ht="13.5" customHeight="1">
      <c r="A157" s="209"/>
      <c r="B157" s="210"/>
      <c r="C157" s="210"/>
      <c r="D157" s="210" t="s">
        <v>206</v>
      </c>
      <c r="E157" s="210"/>
      <c r="F157" s="211">
        <v>248.67</v>
      </c>
      <c r="G157" s="24"/>
      <c r="H157" s="24"/>
    </row>
    <row r="158" spans="1:8" s="6" customFormat="1" ht="66" customHeight="1">
      <c r="A158" s="203">
        <v>46</v>
      </c>
      <c r="B158" s="204" t="s">
        <v>54</v>
      </c>
      <c r="C158" s="204" t="s">
        <v>207</v>
      </c>
      <c r="D158" s="204" t="s">
        <v>208</v>
      </c>
      <c r="E158" s="204" t="s">
        <v>30</v>
      </c>
      <c r="F158" s="205">
        <v>93.64</v>
      </c>
      <c r="G158" s="22"/>
      <c r="H158" s="22">
        <f>F158*G158</f>
        <v>0</v>
      </c>
    </row>
    <row r="159" spans="1:8" s="6" customFormat="1" ht="13.5" customHeight="1">
      <c r="A159" s="209"/>
      <c r="B159" s="210"/>
      <c r="C159" s="210"/>
      <c r="D159" s="210" t="s">
        <v>209</v>
      </c>
      <c r="E159" s="210"/>
      <c r="F159" s="211">
        <v>93.64</v>
      </c>
      <c r="G159" s="24"/>
      <c r="H159" s="24"/>
    </row>
    <row r="160" spans="1:8" s="6" customFormat="1" ht="24" customHeight="1">
      <c r="A160" s="215">
        <v>47</v>
      </c>
      <c r="B160" s="216" t="s">
        <v>210</v>
      </c>
      <c r="C160" s="216" t="s">
        <v>211</v>
      </c>
      <c r="D160" s="216" t="s">
        <v>212</v>
      </c>
      <c r="E160" s="216" t="s">
        <v>30</v>
      </c>
      <c r="F160" s="217">
        <v>92.004</v>
      </c>
      <c r="G160" s="26"/>
      <c r="H160" s="26">
        <f>F160*G160</f>
        <v>0</v>
      </c>
    </row>
    <row r="161" spans="1:8" s="6" customFormat="1" ht="13.5" customHeight="1">
      <c r="A161" s="209"/>
      <c r="B161" s="210"/>
      <c r="C161" s="210"/>
      <c r="D161" s="210" t="s">
        <v>213</v>
      </c>
      <c r="E161" s="210"/>
      <c r="F161" s="211">
        <v>92.004</v>
      </c>
      <c r="G161" s="24"/>
      <c r="H161" s="24"/>
    </row>
    <row r="162" spans="1:8" s="6" customFormat="1" ht="24" customHeight="1">
      <c r="A162" s="215">
        <v>48</v>
      </c>
      <c r="B162" s="216" t="s">
        <v>210</v>
      </c>
      <c r="C162" s="216" t="s">
        <v>214</v>
      </c>
      <c r="D162" s="216" t="s">
        <v>215</v>
      </c>
      <c r="E162" s="216" t="s">
        <v>30</v>
      </c>
      <c r="F162" s="217">
        <v>11.5</v>
      </c>
      <c r="G162" s="26"/>
      <c r="H162" s="26">
        <f>F162*G162</f>
        <v>0</v>
      </c>
    </row>
    <row r="163" spans="1:8" s="6" customFormat="1" ht="13.5" customHeight="1">
      <c r="A163" s="209"/>
      <c r="B163" s="210"/>
      <c r="C163" s="210"/>
      <c r="D163" s="210" t="s">
        <v>216</v>
      </c>
      <c r="E163" s="210"/>
      <c r="F163" s="211">
        <v>11.5</v>
      </c>
      <c r="G163" s="24"/>
      <c r="H163" s="24"/>
    </row>
    <row r="164" spans="1:8" s="6" customFormat="1" ht="55.5" customHeight="1">
      <c r="A164" s="203">
        <v>49</v>
      </c>
      <c r="B164" s="204" t="s">
        <v>54</v>
      </c>
      <c r="C164" s="204" t="s">
        <v>217</v>
      </c>
      <c r="D164" s="204" t="s">
        <v>218</v>
      </c>
      <c r="E164" s="204" t="s">
        <v>30</v>
      </c>
      <c r="F164" s="205">
        <v>71.05</v>
      </c>
      <c r="G164" s="22"/>
      <c r="H164" s="22">
        <f>F164*G164</f>
        <v>0</v>
      </c>
    </row>
    <row r="165" spans="1:8" s="6" customFormat="1" ht="13.5" customHeight="1">
      <c r="A165" s="209"/>
      <c r="B165" s="210"/>
      <c r="C165" s="210"/>
      <c r="D165" s="210" t="s">
        <v>219</v>
      </c>
      <c r="E165" s="210"/>
      <c r="F165" s="211">
        <v>71.05</v>
      </c>
      <c r="G165" s="24"/>
      <c r="H165" s="24"/>
    </row>
    <row r="166" spans="1:8" s="6" customFormat="1" ht="13.5" customHeight="1">
      <c r="A166" s="215">
        <v>50</v>
      </c>
      <c r="B166" s="216" t="s">
        <v>210</v>
      </c>
      <c r="C166" s="216" t="s">
        <v>220</v>
      </c>
      <c r="D166" s="216" t="s">
        <v>221</v>
      </c>
      <c r="E166" s="216" t="s">
        <v>36</v>
      </c>
      <c r="F166" s="217">
        <v>312.62</v>
      </c>
      <c r="G166" s="26"/>
      <c r="H166" s="26">
        <f>F166*G166</f>
        <v>0</v>
      </c>
    </row>
    <row r="167" spans="1:8" s="6" customFormat="1" ht="13.5" customHeight="1">
      <c r="A167" s="209"/>
      <c r="B167" s="210"/>
      <c r="C167" s="210"/>
      <c r="D167" s="210" t="s">
        <v>222</v>
      </c>
      <c r="E167" s="210"/>
      <c r="F167" s="211">
        <v>312.62</v>
      </c>
      <c r="G167" s="24"/>
      <c r="H167" s="24"/>
    </row>
    <row r="168" spans="1:8" s="6" customFormat="1" ht="24" customHeight="1">
      <c r="A168" s="203">
        <v>51</v>
      </c>
      <c r="B168" s="204" t="s">
        <v>54</v>
      </c>
      <c r="C168" s="204" t="s">
        <v>223</v>
      </c>
      <c r="D168" s="204" t="s">
        <v>224</v>
      </c>
      <c r="E168" s="204" t="s">
        <v>30</v>
      </c>
      <c r="F168" s="205">
        <v>225</v>
      </c>
      <c r="G168" s="22"/>
      <c r="H168" s="22">
        <f>F168*G168</f>
        <v>0</v>
      </c>
    </row>
    <row r="169" spans="1:8" s="6" customFormat="1" ht="13.5" customHeight="1">
      <c r="A169" s="209"/>
      <c r="B169" s="210"/>
      <c r="C169" s="210"/>
      <c r="D169" s="210" t="s">
        <v>225</v>
      </c>
      <c r="E169" s="210"/>
      <c r="F169" s="211">
        <v>225</v>
      </c>
      <c r="G169" s="24"/>
      <c r="H169" s="24"/>
    </row>
    <row r="170" spans="1:8" s="6" customFormat="1" ht="34.5" customHeight="1">
      <c r="A170" s="203">
        <v>52</v>
      </c>
      <c r="B170" s="204" t="s">
        <v>54</v>
      </c>
      <c r="C170" s="204" t="s">
        <v>226</v>
      </c>
      <c r="D170" s="204" t="s">
        <v>227</v>
      </c>
      <c r="E170" s="204" t="s">
        <v>30</v>
      </c>
      <c r="F170" s="205">
        <v>44.827</v>
      </c>
      <c r="G170" s="22"/>
      <c r="H170" s="22">
        <f>F170*G170</f>
        <v>0</v>
      </c>
    </row>
    <row r="171" spans="1:8" s="6" customFormat="1" ht="24" customHeight="1">
      <c r="A171" s="209"/>
      <c r="B171" s="210"/>
      <c r="C171" s="210"/>
      <c r="D171" s="210" t="s">
        <v>228</v>
      </c>
      <c r="E171" s="210"/>
      <c r="F171" s="211">
        <v>44.827</v>
      </c>
      <c r="G171" s="24"/>
      <c r="H171" s="24"/>
    </row>
    <row r="172" spans="1:8" s="6" customFormat="1" ht="13.5" customHeight="1">
      <c r="A172" s="212"/>
      <c r="B172" s="213"/>
      <c r="C172" s="213"/>
      <c r="D172" s="213" t="s">
        <v>67</v>
      </c>
      <c r="E172" s="213"/>
      <c r="F172" s="214">
        <v>44.827</v>
      </c>
      <c r="G172" s="25"/>
      <c r="H172" s="25"/>
    </row>
    <row r="173" spans="1:8" s="6" customFormat="1" ht="28.5" customHeight="1">
      <c r="A173" s="200"/>
      <c r="B173" s="201"/>
      <c r="C173" s="201" t="s">
        <v>229</v>
      </c>
      <c r="D173" s="201" t="s">
        <v>230</v>
      </c>
      <c r="E173" s="201"/>
      <c r="F173" s="202"/>
      <c r="G173" s="21"/>
      <c r="H173" s="21">
        <f>SUM(H174:H225)</f>
        <v>0</v>
      </c>
    </row>
    <row r="174" spans="1:8" s="6" customFormat="1" ht="24" customHeight="1">
      <c r="A174" s="203">
        <v>53</v>
      </c>
      <c r="B174" s="204" t="s">
        <v>54</v>
      </c>
      <c r="C174" s="204" t="s">
        <v>231</v>
      </c>
      <c r="D174" s="204" t="s">
        <v>232</v>
      </c>
      <c r="E174" s="204" t="s">
        <v>36</v>
      </c>
      <c r="F174" s="205">
        <v>11</v>
      </c>
      <c r="G174" s="22"/>
      <c r="H174" s="22">
        <f>F174*G174</f>
        <v>0</v>
      </c>
    </row>
    <row r="175" spans="1:8" s="6" customFormat="1" ht="13.5" customHeight="1">
      <c r="A175" s="209"/>
      <c r="B175" s="210"/>
      <c r="C175" s="210"/>
      <c r="D175" s="210" t="s">
        <v>233</v>
      </c>
      <c r="E175" s="210"/>
      <c r="F175" s="211">
        <v>2</v>
      </c>
      <c r="G175" s="24"/>
      <c r="H175" s="24"/>
    </row>
    <row r="176" spans="1:8" s="6" customFormat="1" ht="13.5" customHeight="1">
      <c r="A176" s="209"/>
      <c r="B176" s="210"/>
      <c r="C176" s="210"/>
      <c r="D176" s="210" t="s">
        <v>234</v>
      </c>
      <c r="E176" s="210"/>
      <c r="F176" s="211">
        <v>3</v>
      </c>
      <c r="G176" s="24"/>
      <c r="H176" s="24"/>
    </row>
    <row r="177" spans="1:8" s="6" customFormat="1" ht="13.5" customHeight="1">
      <c r="A177" s="209"/>
      <c r="B177" s="210"/>
      <c r="C177" s="210"/>
      <c r="D177" s="210" t="s">
        <v>235</v>
      </c>
      <c r="E177" s="210"/>
      <c r="F177" s="211">
        <v>1</v>
      </c>
      <c r="G177" s="24"/>
      <c r="H177" s="24"/>
    </row>
    <row r="178" spans="1:8" s="6" customFormat="1" ht="13.5" customHeight="1">
      <c r="A178" s="209"/>
      <c r="B178" s="210"/>
      <c r="C178" s="210"/>
      <c r="D178" s="210" t="s">
        <v>236</v>
      </c>
      <c r="E178" s="210"/>
      <c r="F178" s="211">
        <v>1</v>
      </c>
      <c r="G178" s="24"/>
      <c r="H178" s="24"/>
    </row>
    <row r="179" spans="1:8" s="6" customFormat="1" ht="13.5" customHeight="1">
      <c r="A179" s="209"/>
      <c r="B179" s="210"/>
      <c r="C179" s="210"/>
      <c r="D179" s="210" t="s">
        <v>237</v>
      </c>
      <c r="E179" s="210"/>
      <c r="F179" s="211">
        <v>2</v>
      </c>
      <c r="G179" s="24"/>
      <c r="H179" s="24"/>
    </row>
    <row r="180" spans="1:8" s="6" customFormat="1" ht="13.5" customHeight="1">
      <c r="A180" s="209"/>
      <c r="B180" s="210"/>
      <c r="C180" s="210"/>
      <c r="D180" s="210" t="s">
        <v>238</v>
      </c>
      <c r="E180" s="210"/>
      <c r="F180" s="211">
        <v>1</v>
      </c>
      <c r="G180" s="24"/>
      <c r="H180" s="24"/>
    </row>
    <row r="181" spans="1:8" s="6" customFormat="1" ht="13.5" customHeight="1">
      <c r="A181" s="209"/>
      <c r="B181" s="210"/>
      <c r="C181" s="210"/>
      <c r="D181" s="210" t="s">
        <v>239</v>
      </c>
      <c r="E181" s="210"/>
      <c r="F181" s="211">
        <v>1</v>
      </c>
      <c r="G181" s="24"/>
      <c r="H181" s="24"/>
    </row>
    <row r="182" spans="1:8" s="6" customFormat="1" ht="13.5" customHeight="1">
      <c r="A182" s="212"/>
      <c r="B182" s="213"/>
      <c r="C182" s="213"/>
      <c r="D182" s="213" t="s">
        <v>67</v>
      </c>
      <c r="E182" s="213"/>
      <c r="F182" s="214">
        <v>11</v>
      </c>
      <c r="G182" s="25"/>
      <c r="H182" s="25"/>
    </row>
    <row r="183" spans="1:8" s="6" customFormat="1" ht="13.5" customHeight="1">
      <c r="A183" s="215">
        <v>54</v>
      </c>
      <c r="B183" s="216" t="s">
        <v>240</v>
      </c>
      <c r="C183" s="216" t="s">
        <v>241</v>
      </c>
      <c r="D183" s="216" t="s">
        <v>242</v>
      </c>
      <c r="E183" s="216" t="s">
        <v>36</v>
      </c>
      <c r="F183" s="217">
        <v>2</v>
      </c>
      <c r="G183" s="26"/>
      <c r="H183" s="26">
        <f>F183*G183</f>
        <v>0</v>
      </c>
    </row>
    <row r="184" spans="1:8" s="6" customFormat="1" ht="13.5" customHeight="1">
      <c r="A184" s="215">
        <v>55</v>
      </c>
      <c r="B184" s="216" t="s">
        <v>240</v>
      </c>
      <c r="C184" s="216" t="s">
        <v>243</v>
      </c>
      <c r="D184" s="216" t="s">
        <v>244</v>
      </c>
      <c r="E184" s="216" t="s">
        <v>36</v>
      </c>
      <c r="F184" s="217">
        <v>3</v>
      </c>
      <c r="G184" s="26"/>
      <c r="H184" s="26">
        <f>F184*G184</f>
        <v>0</v>
      </c>
    </row>
    <row r="185" spans="1:8" s="6" customFormat="1" ht="13.5" customHeight="1">
      <c r="A185" s="209"/>
      <c r="B185" s="210"/>
      <c r="C185" s="210"/>
      <c r="D185" s="210" t="s">
        <v>234</v>
      </c>
      <c r="E185" s="210"/>
      <c r="F185" s="211">
        <v>3</v>
      </c>
      <c r="G185" s="24"/>
      <c r="H185" s="24"/>
    </row>
    <row r="186" spans="1:8" s="6" customFormat="1" ht="13.5" customHeight="1">
      <c r="A186" s="212"/>
      <c r="B186" s="213"/>
      <c r="C186" s="213"/>
      <c r="D186" s="213" t="s">
        <v>67</v>
      </c>
      <c r="E186" s="213"/>
      <c r="F186" s="214">
        <v>3</v>
      </c>
      <c r="G186" s="25"/>
      <c r="H186" s="25"/>
    </row>
    <row r="187" spans="1:8" s="6" customFormat="1" ht="13.5" customHeight="1">
      <c r="A187" s="215">
        <v>56</v>
      </c>
      <c r="B187" s="216" t="s">
        <v>240</v>
      </c>
      <c r="C187" s="216" t="s">
        <v>245</v>
      </c>
      <c r="D187" s="216" t="s">
        <v>246</v>
      </c>
      <c r="E187" s="216" t="s">
        <v>36</v>
      </c>
      <c r="F187" s="217">
        <v>1</v>
      </c>
      <c r="G187" s="26"/>
      <c r="H187" s="26">
        <f>F187*G187</f>
        <v>0</v>
      </c>
    </row>
    <row r="188" spans="1:8" s="6" customFormat="1" ht="13.5" customHeight="1">
      <c r="A188" s="215">
        <v>57</v>
      </c>
      <c r="B188" s="216" t="s">
        <v>240</v>
      </c>
      <c r="C188" s="216" t="s">
        <v>247</v>
      </c>
      <c r="D188" s="216" t="s">
        <v>248</v>
      </c>
      <c r="E188" s="216" t="s">
        <v>36</v>
      </c>
      <c r="F188" s="217">
        <v>1</v>
      </c>
      <c r="G188" s="26"/>
      <c r="H188" s="26">
        <f>F188*G188</f>
        <v>0</v>
      </c>
    </row>
    <row r="189" spans="1:8" s="6" customFormat="1" ht="24" customHeight="1">
      <c r="A189" s="215">
        <v>58</v>
      </c>
      <c r="B189" s="216" t="s">
        <v>240</v>
      </c>
      <c r="C189" s="216" t="s">
        <v>249</v>
      </c>
      <c r="D189" s="216" t="s">
        <v>250</v>
      </c>
      <c r="E189" s="216" t="s">
        <v>36</v>
      </c>
      <c r="F189" s="217">
        <v>3</v>
      </c>
      <c r="G189" s="26"/>
      <c r="H189" s="26">
        <f>F189*G189</f>
        <v>0</v>
      </c>
    </row>
    <row r="190" spans="1:8" s="6" customFormat="1" ht="13.5" customHeight="1">
      <c r="A190" s="209"/>
      <c r="B190" s="210"/>
      <c r="C190" s="210"/>
      <c r="D190" s="210" t="s">
        <v>251</v>
      </c>
      <c r="E190" s="210"/>
      <c r="F190" s="211">
        <v>1</v>
      </c>
      <c r="G190" s="24"/>
      <c r="H190" s="24"/>
    </row>
    <row r="191" spans="1:8" s="6" customFormat="1" ht="13.5" customHeight="1">
      <c r="A191" s="209"/>
      <c r="B191" s="210"/>
      <c r="C191" s="210"/>
      <c r="D191" s="210" t="s">
        <v>252</v>
      </c>
      <c r="E191" s="210"/>
      <c r="F191" s="211">
        <v>2</v>
      </c>
      <c r="G191" s="24"/>
      <c r="H191" s="24"/>
    </row>
    <row r="192" spans="1:8" s="6" customFormat="1" ht="13.5" customHeight="1">
      <c r="A192" s="212"/>
      <c r="B192" s="213"/>
      <c r="C192" s="213"/>
      <c r="D192" s="213" t="s">
        <v>67</v>
      </c>
      <c r="E192" s="213"/>
      <c r="F192" s="214">
        <v>3</v>
      </c>
      <c r="G192" s="25"/>
      <c r="H192" s="25"/>
    </row>
    <row r="193" spans="1:8" s="6" customFormat="1" ht="13.5" customHeight="1">
      <c r="A193" s="215">
        <v>59</v>
      </c>
      <c r="B193" s="216" t="s">
        <v>240</v>
      </c>
      <c r="C193" s="216" t="s">
        <v>253</v>
      </c>
      <c r="D193" s="216" t="s">
        <v>254</v>
      </c>
      <c r="E193" s="216" t="s">
        <v>36</v>
      </c>
      <c r="F193" s="217">
        <v>1</v>
      </c>
      <c r="G193" s="26"/>
      <c r="H193" s="26">
        <f>F193*G193</f>
        <v>0</v>
      </c>
    </row>
    <row r="194" spans="1:8" s="6" customFormat="1" ht="13.5" customHeight="1">
      <c r="A194" s="209"/>
      <c r="B194" s="210"/>
      <c r="C194" s="210"/>
      <c r="D194" s="210" t="s">
        <v>238</v>
      </c>
      <c r="E194" s="210"/>
      <c r="F194" s="211">
        <v>1</v>
      </c>
      <c r="G194" s="24"/>
      <c r="H194" s="24"/>
    </row>
    <row r="195" spans="1:8" s="6" customFormat="1" ht="24" customHeight="1">
      <c r="A195" s="203">
        <v>60</v>
      </c>
      <c r="B195" s="204" t="s">
        <v>54</v>
      </c>
      <c r="C195" s="204" t="s">
        <v>255</v>
      </c>
      <c r="D195" s="204" t="s">
        <v>256</v>
      </c>
      <c r="E195" s="204" t="s">
        <v>36</v>
      </c>
      <c r="F195" s="205">
        <v>6</v>
      </c>
      <c r="G195" s="22"/>
      <c r="H195" s="22">
        <f>F195*G195</f>
        <v>0</v>
      </c>
    </row>
    <row r="196" spans="1:8" s="6" customFormat="1" ht="13.5" customHeight="1">
      <c r="A196" s="215">
        <v>61</v>
      </c>
      <c r="B196" s="216" t="s">
        <v>240</v>
      </c>
      <c r="C196" s="216" t="s">
        <v>257</v>
      </c>
      <c r="D196" s="216" t="s">
        <v>258</v>
      </c>
      <c r="E196" s="216" t="s">
        <v>36</v>
      </c>
      <c r="F196" s="217">
        <v>6</v>
      </c>
      <c r="G196" s="26"/>
      <c r="H196" s="26">
        <f>F196*G196</f>
        <v>0</v>
      </c>
    </row>
    <row r="197" spans="1:8" s="6" customFormat="1" ht="24" customHeight="1">
      <c r="A197" s="203">
        <v>62</v>
      </c>
      <c r="B197" s="204" t="s">
        <v>54</v>
      </c>
      <c r="C197" s="204" t="s">
        <v>259</v>
      </c>
      <c r="D197" s="204" t="s">
        <v>260</v>
      </c>
      <c r="E197" s="204" t="s">
        <v>261</v>
      </c>
      <c r="F197" s="205">
        <v>20</v>
      </c>
      <c r="G197" s="22"/>
      <c r="H197" s="22">
        <f>F197*G197</f>
        <v>0</v>
      </c>
    </row>
    <row r="198" spans="1:8" s="6" customFormat="1" ht="34.5" customHeight="1">
      <c r="A198" s="203">
        <v>63</v>
      </c>
      <c r="B198" s="204" t="s">
        <v>54</v>
      </c>
      <c r="C198" s="204" t="s">
        <v>262</v>
      </c>
      <c r="D198" s="204" t="s">
        <v>263</v>
      </c>
      <c r="E198" s="204" t="s">
        <v>30</v>
      </c>
      <c r="F198" s="205">
        <v>5.71</v>
      </c>
      <c r="G198" s="22"/>
      <c r="H198" s="22">
        <f>F198*G198</f>
        <v>0</v>
      </c>
    </row>
    <row r="199" spans="1:8" s="6" customFormat="1" ht="13.5" customHeight="1">
      <c r="A199" s="209"/>
      <c r="B199" s="210"/>
      <c r="C199" s="210"/>
      <c r="D199" s="210" t="s">
        <v>264</v>
      </c>
      <c r="E199" s="210"/>
      <c r="F199" s="211">
        <v>5.71</v>
      </c>
      <c r="G199" s="24"/>
      <c r="H199" s="24"/>
    </row>
    <row r="200" spans="1:8" s="6" customFormat="1" ht="45" customHeight="1">
      <c r="A200" s="203">
        <v>64</v>
      </c>
      <c r="B200" s="204" t="s">
        <v>54</v>
      </c>
      <c r="C200" s="204" t="s">
        <v>265</v>
      </c>
      <c r="D200" s="204" t="s">
        <v>266</v>
      </c>
      <c r="E200" s="204" t="s">
        <v>261</v>
      </c>
      <c r="F200" s="205">
        <v>121.65</v>
      </c>
      <c r="G200" s="22"/>
      <c r="H200" s="22">
        <f>F200*G200</f>
        <v>0</v>
      </c>
    </row>
    <row r="201" spans="1:8" s="6" customFormat="1" ht="13.5" customHeight="1">
      <c r="A201" s="209"/>
      <c r="B201" s="210"/>
      <c r="C201" s="210"/>
      <c r="D201" s="210" t="s">
        <v>267</v>
      </c>
      <c r="E201" s="210"/>
      <c r="F201" s="211">
        <v>121.65</v>
      </c>
      <c r="G201" s="24"/>
      <c r="H201" s="24"/>
    </row>
    <row r="202" spans="1:8" s="6" customFormat="1" ht="13.5" customHeight="1">
      <c r="A202" s="215">
        <v>65</v>
      </c>
      <c r="B202" s="216" t="s">
        <v>210</v>
      </c>
      <c r="C202" s="216" t="s">
        <v>268</v>
      </c>
      <c r="D202" s="216" t="s">
        <v>269</v>
      </c>
      <c r="E202" s="216" t="s">
        <v>36</v>
      </c>
      <c r="F202" s="217">
        <v>139.898</v>
      </c>
      <c r="G202" s="26"/>
      <c r="H202" s="26">
        <f>F202*G202</f>
        <v>0</v>
      </c>
    </row>
    <row r="203" spans="1:8" s="6" customFormat="1" ht="13.5" customHeight="1">
      <c r="A203" s="209"/>
      <c r="B203" s="210"/>
      <c r="C203" s="210"/>
      <c r="D203" s="210" t="s">
        <v>270</v>
      </c>
      <c r="E203" s="210"/>
      <c r="F203" s="211">
        <v>139.898</v>
      </c>
      <c r="G203" s="24"/>
      <c r="H203" s="24"/>
    </row>
    <row r="204" spans="1:8" s="6" customFormat="1" ht="45" customHeight="1">
      <c r="A204" s="203">
        <v>66</v>
      </c>
      <c r="B204" s="204" t="s">
        <v>54</v>
      </c>
      <c r="C204" s="204" t="s">
        <v>271</v>
      </c>
      <c r="D204" s="204" t="s">
        <v>272</v>
      </c>
      <c r="E204" s="204" t="s">
        <v>261</v>
      </c>
      <c r="F204" s="205">
        <v>14.24</v>
      </c>
      <c r="G204" s="22"/>
      <c r="H204" s="22">
        <f>F204*G204</f>
        <v>0</v>
      </c>
    </row>
    <row r="205" spans="1:8" s="6" customFormat="1" ht="13.5" customHeight="1">
      <c r="A205" s="209"/>
      <c r="B205" s="210"/>
      <c r="C205" s="210"/>
      <c r="D205" s="210" t="s">
        <v>273</v>
      </c>
      <c r="E205" s="210"/>
      <c r="F205" s="211">
        <v>14.24</v>
      </c>
      <c r="G205" s="24"/>
      <c r="H205" s="24"/>
    </row>
    <row r="206" spans="1:8" s="6" customFormat="1" ht="13.5" customHeight="1">
      <c r="A206" s="215">
        <v>67</v>
      </c>
      <c r="B206" s="216" t="s">
        <v>210</v>
      </c>
      <c r="C206" s="216" t="s">
        <v>274</v>
      </c>
      <c r="D206" s="216" t="s">
        <v>275</v>
      </c>
      <c r="E206" s="216" t="s">
        <v>36</v>
      </c>
      <c r="F206" s="217">
        <v>31.328</v>
      </c>
      <c r="G206" s="26"/>
      <c r="H206" s="26">
        <f>F206*G206</f>
        <v>0</v>
      </c>
    </row>
    <row r="207" spans="1:8" s="6" customFormat="1" ht="13.5" customHeight="1">
      <c r="A207" s="209"/>
      <c r="B207" s="210"/>
      <c r="C207" s="210"/>
      <c r="D207" s="210" t="s">
        <v>276</v>
      </c>
      <c r="E207" s="210"/>
      <c r="F207" s="211">
        <v>31.328</v>
      </c>
      <c r="G207" s="24"/>
      <c r="H207" s="24"/>
    </row>
    <row r="208" spans="1:8" s="6" customFormat="1" ht="34.5" customHeight="1">
      <c r="A208" s="203">
        <v>68</v>
      </c>
      <c r="B208" s="204" t="s">
        <v>277</v>
      </c>
      <c r="C208" s="204" t="s">
        <v>278</v>
      </c>
      <c r="D208" s="204" t="s">
        <v>279</v>
      </c>
      <c r="E208" s="204" t="s">
        <v>261</v>
      </c>
      <c r="F208" s="205">
        <v>20</v>
      </c>
      <c r="G208" s="22"/>
      <c r="H208" s="22">
        <f>F208*G208</f>
        <v>0</v>
      </c>
    </row>
    <row r="209" spans="1:8" s="6" customFormat="1" ht="13.5" customHeight="1">
      <c r="A209" s="209"/>
      <c r="B209" s="210"/>
      <c r="C209" s="210"/>
      <c r="D209" s="210" t="s">
        <v>280</v>
      </c>
      <c r="E209" s="210"/>
      <c r="F209" s="211">
        <v>20</v>
      </c>
      <c r="G209" s="24"/>
      <c r="H209" s="24"/>
    </row>
    <row r="210" spans="1:8" s="6" customFormat="1" ht="24" customHeight="1">
      <c r="A210" s="215">
        <v>69</v>
      </c>
      <c r="B210" s="216" t="s">
        <v>281</v>
      </c>
      <c r="C210" s="216" t="s">
        <v>282</v>
      </c>
      <c r="D210" s="216" t="s">
        <v>283</v>
      </c>
      <c r="E210" s="216" t="s">
        <v>36</v>
      </c>
      <c r="F210" s="217">
        <v>11</v>
      </c>
      <c r="G210" s="26"/>
      <c r="H210" s="26">
        <f>F210*G210</f>
        <v>0</v>
      </c>
    </row>
    <row r="211" spans="1:8" s="6" customFormat="1" ht="13.5" customHeight="1">
      <c r="A211" s="209"/>
      <c r="B211" s="210"/>
      <c r="C211" s="210"/>
      <c r="D211" s="210" t="s">
        <v>284</v>
      </c>
      <c r="E211" s="210"/>
      <c r="F211" s="211">
        <v>11</v>
      </c>
      <c r="G211" s="24"/>
      <c r="H211" s="24"/>
    </row>
    <row r="212" spans="1:8" s="6" customFormat="1" ht="45" customHeight="1">
      <c r="A212" s="203">
        <v>70</v>
      </c>
      <c r="B212" s="204" t="s">
        <v>54</v>
      </c>
      <c r="C212" s="204" t="s">
        <v>285</v>
      </c>
      <c r="D212" s="204" t="s">
        <v>286</v>
      </c>
      <c r="E212" s="204" t="s">
        <v>261</v>
      </c>
      <c r="F212" s="205">
        <v>334</v>
      </c>
      <c r="G212" s="22"/>
      <c r="H212" s="22">
        <f>F212*G212</f>
        <v>0</v>
      </c>
    </row>
    <row r="213" spans="1:8" s="6" customFormat="1" ht="13.5" customHeight="1">
      <c r="A213" s="209"/>
      <c r="B213" s="210"/>
      <c r="C213" s="210"/>
      <c r="D213" s="210" t="s">
        <v>287</v>
      </c>
      <c r="E213" s="210"/>
      <c r="F213" s="211">
        <v>334</v>
      </c>
      <c r="G213" s="24"/>
      <c r="H213" s="24"/>
    </row>
    <row r="214" spans="1:8" s="6" customFormat="1" ht="24" customHeight="1">
      <c r="A214" s="215">
        <v>71</v>
      </c>
      <c r="B214" s="216" t="s">
        <v>210</v>
      </c>
      <c r="C214" s="216" t="s">
        <v>288</v>
      </c>
      <c r="D214" s="216" t="s">
        <v>289</v>
      </c>
      <c r="E214" s="216" t="s">
        <v>36</v>
      </c>
      <c r="F214" s="217">
        <v>1252.5</v>
      </c>
      <c r="G214" s="26"/>
      <c r="H214" s="26">
        <f>F214*G214</f>
        <v>0</v>
      </c>
    </row>
    <row r="215" spans="1:8" s="6" customFormat="1" ht="13.5" customHeight="1">
      <c r="A215" s="209"/>
      <c r="B215" s="210"/>
      <c r="C215" s="210"/>
      <c r="D215" s="210" t="s">
        <v>290</v>
      </c>
      <c r="E215" s="210"/>
      <c r="F215" s="211">
        <v>1252.5</v>
      </c>
      <c r="G215" s="24"/>
      <c r="H215" s="24"/>
    </row>
    <row r="216" spans="1:8" s="6" customFormat="1" ht="45" customHeight="1">
      <c r="A216" s="203">
        <v>72</v>
      </c>
      <c r="B216" s="204" t="s">
        <v>54</v>
      </c>
      <c r="C216" s="204" t="s">
        <v>291</v>
      </c>
      <c r="D216" s="204" t="s">
        <v>292</v>
      </c>
      <c r="E216" s="204" t="s">
        <v>30</v>
      </c>
      <c r="F216" s="205">
        <v>334</v>
      </c>
      <c r="G216" s="22"/>
      <c r="H216" s="22">
        <f>F216*G216</f>
        <v>0</v>
      </c>
    </row>
    <row r="217" spans="1:8" s="6" customFormat="1" ht="13.5" customHeight="1">
      <c r="A217" s="209"/>
      <c r="B217" s="210"/>
      <c r="C217" s="210"/>
      <c r="D217" s="210" t="s">
        <v>293</v>
      </c>
      <c r="E217" s="210"/>
      <c r="F217" s="211">
        <v>334</v>
      </c>
      <c r="G217" s="24"/>
      <c r="H217" s="24"/>
    </row>
    <row r="218" spans="1:8" s="6" customFormat="1" ht="24" customHeight="1">
      <c r="A218" s="215">
        <v>73</v>
      </c>
      <c r="B218" s="216" t="s">
        <v>210</v>
      </c>
      <c r="C218" s="216" t="s">
        <v>294</v>
      </c>
      <c r="D218" s="216" t="s">
        <v>295</v>
      </c>
      <c r="E218" s="216" t="s">
        <v>36</v>
      </c>
      <c r="F218" s="217">
        <v>2024.242</v>
      </c>
      <c r="G218" s="26"/>
      <c r="H218" s="26">
        <f>F218*G218</f>
        <v>0</v>
      </c>
    </row>
    <row r="219" spans="1:8" s="6" customFormat="1" ht="13.5" customHeight="1">
      <c r="A219" s="209"/>
      <c r="B219" s="210"/>
      <c r="C219" s="210"/>
      <c r="D219" s="210" t="s">
        <v>296</v>
      </c>
      <c r="E219" s="210"/>
      <c r="F219" s="211">
        <v>2024.242</v>
      </c>
      <c r="G219" s="24"/>
      <c r="H219" s="24"/>
    </row>
    <row r="220" spans="1:8" s="6" customFormat="1" ht="45" customHeight="1">
      <c r="A220" s="203">
        <v>74</v>
      </c>
      <c r="B220" s="204" t="s">
        <v>54</v>
      </c>
      <c r="C220" s="204" t="s">
        <v>297</v>
      </c>
      <c r="D220" s="204" t="s">
        <v>298</v>
      </c>
      <c r="E220" s="204" t="s">
        <v>30</v>
      </c>
      <c r="F220" s="205">
        <v>2171</v>
      </c>
      <c r="G220" s="22"/>
      <c r="H220" s="22">
        <f>F220*G220</f>
        <v>0</v>
      </c>
    </row>
    <row r="221" spans="1:8" s="6" customFormat="1" ht="13.5" customHeight="1">
      <c r="A221" s="209"/>
      <c r="B221" s="210"/>
      <c r="C221" s="210"/>
      <c r="D221" s="210" t="s">
        <v>299</v>
      </c>
      <c r="E221" s="210"/>
      <c r="F221" s="211">
        <v>1670</v>
      </c>
      <c r="G221" s="24"/>
      <c r="H221" s="24"/>
    </row>
    <row r="222" spans="1:8" s="6" customFormat="1" ht="13.5" customHeight="1">
      <c r="A222" s="209"/>
      <c r="B222" s="210"/>
      <c r="C222" s="210"/>
      <c r="D222" s="210" t="s">
        <v>300</v>
      </c>
      <c r="E222" s="210"/>
      <c r="F222" s="211">
        <v>501</v>
      </c>
      <c r="G222" s="24"/>
      <c r="H222" s="24"/>
    </row>
    <row r="223" spans="1:8" s="6" customFormat="1" ht="13.5" customHeight="1">
      <c r="A223" s="212"/>
      <c r="B223" s="213"/>
      <c r="C223" s="213"/>
      <c r="D223" s="213" t="s">
        <v>67</v>
      </c>
      <c r="E223" s="213"/>
      <c r="F223" s="214">
        <v>2171</v>
      </c>
      <c r="G223" s="25"/>
      <c r="H223" s="25"/>
    </row>
    <row r="224" spans="1:8" s="6" customFormat="1" ht="66" customHeight="1">
      <c r="A224" s="203">
        <v>75</v>
      </c>
      <c r="B224" s="204" t="s">
        <v>54</v>
      </c>
      <c r="C224" s="204" t="s">
        <v>301</v>
      </c>
      <c r="D224" s="204" t="s">
        <v>302</v>
      </c>
      <c r="E224" s="204" t="s">
        <v>261</v>
      </c>
      <c r="F224" s="205">
        <v>53</v>
      </c>
      <c r="G224" s="22"/>
      <c r="H224" s="22">
        <f>F224*G224</f>
        <v>0</v>
      </c>
    </row>
    <row r="225" spans="1:8" s="6" customFormat="1" ht="34.5" customHeight="1">
      <c r="A225" s="203">
        <v>76</v>
      </c>
      <c r="B225" s="204" t="s">
        <v>33</v>
      </c>
      <c r="C225" s="204" t="s">
        <v>303</v>
      </c>
      <c r="D225" s="204" t="s">
        <v>304</v>
      </c>
      <c r="E225" s="204" t="s">
        <v>261</v>
      </c>
      <c r="F225" s="205">
        <v>76</v>
      </c>
      <c r="G225" s="22"/>
      <c r="H225" s="22">
        <f>F225*G225</f>
        <v>0</v>
      </c>
    </row>
    <row r="226" spans="1:8" s="6" customFormat="1" ht="13.5" customHeight="1">
      <c r="A226" s="209"/>
      <c r="B226" s="210"/>
      <c r="C226" s="210"/>
      <c r="D226" s="210" t="s">
        <v>305</v>
      </c>
      <c r="E226" s="210"/>
      <c r="F226" s="211">
        <v>76</v>
      </c>
      <c r="G226" s="24"/>
      <c r="H226" s="24"/>
    </row>
    <row r="227" spans="1:8" s="6" customFormat="1" ht="28.5" customHeight="1">
      <c r="A227" s="200"/>
      <c r="B227" s="201"/>
      <c r="C227" s="201" t="s">
        <v>306</v>
      </c>
      <c r="D227" s="201" t="s">
        <v>307</v>
      </c>
      <c r="E227" s="201"/>
      <c r="F227" s="202"/>
      <c r="G227" s="21"/>
      <c r="H227" s="21">
        <f>SUM(H228:H243)</f>
        <v>0</v>
      </c>
    </row>
    <row r="228" spans="1:8" s="6" customFormat="1" ht="24" customHeight="1">
      <c r="A228" s="203">
        <v>77</v>
      </c>
      <c r="B228" s="204" t="s">
        <v>308</v>
      </c>
      <c r="C228" s="204" t="s">
        <v>309</v>
      </c>
      <c r="D228" s="204" t="s">
        <v>310</v>
      </c>
      <c r="E228" s="204" t="s">
        <v>120</v>
      </c>
      <c r="F228" s="205">
        <v>410.58</v>
      </c>
      <c r="G228" s="22"/>
      <c r="H228" s="22">
        <f>F228*G228</f>
        <v>0</v>
      </c>
    </row>
    <row r="229" spans="1:8" s="6" customFormat="1" ht="13.5" customHeight="1">
      <c r="A229" s="209"/>
      <c r="B229" s="210"/>
      <c r="C229" s="210"/>
      <c r="D229" s="210" t="s">
        <v>311</v>
      </c>
      <c r="E229" s="210"/>
      <c r="F229" s="211">
        <v>4.4</v>
      </c>
      <c r="G229" s="24"/>
      <c r="H229" s="24"/>
    </row>
    <row r="230" spans="1:8" s="6" customFormat="1" ht="13.5" customHeight="1">
      <c r="A230" s="209"/>
      <c r="B230" s="210"/>
      <c r="C230" s="210"/>
      <c r="D230" s="210" t="s">
        <v>312</v>
      </c>
      <c r="E230" s="210"/>
      <c r="F230" s="211">
        <v>54</v>
      </c>
      <c r="G230" s="24"/>
      <c r="H230" s="24"/>
    </row>
    <row r="231" spans="1:8" s="6" customFormat="1" ht="13.5" customHeight="1">
      <c r="A231" s="209"/>
      <c r="B231" s="210"/>
      <c r="C231" s="210"/>
      <c r="D231" s="210" t="s">
        <v>313</v>
      </c>
      <c r="E231" s="210"/>
      <c r="F231" s="211">
        <v>136.5</v>
      </c>
      <c r="G231" s="24"/>
      <c r="H231" s="24"/>
    </row>
    <row r="232" spans="1:8" s="6" customFormat="1" ht="13.5" customHeight="1">
      <c r="A232" s="209"/>
      <c r="B232" s="210"/>
      <c r="C232" s="210"/>
      <c r="D232" s="210" t="s">
        <v>314</v>
      </c>
      <c r="E232" s="210"/>
      <c r="F232" s="211">
        <v>112</v>
      </c>
      <c r="G232" s="24"/>
      <c r="H232" s="24"/>
    </row>
    <row r="233" spans="1:8" s="6" customFormat="1" ht="13.5" customHeight="1">
      <c r="A233" s="209"/>
      <c r="B233" s="210"/>
      <c r="C233" s="210"/>
      <c r="D233" s="210" t="s">
        <v>315</v>
      </c>
      <c r="E233" s="210"/>
      <c r="F233" s="211">
        <v>103.68</v>
      </c>
      <c r="G233" s="24"/>
      <c r="H233" s="24"/>
    </row>
    <row r="234" spans="1:8" s="6" customFormat="1" ht="13.5" customHeight="1">
      <c r="A234" s="212"/>
      <c r="B234" s="213"/>
      <c r="C234" s="213"/>
      <c r="D234" s="213" t="s">
        <v>67</v>
      </c>
      <c r="E234" s="213"/>
      <c r="F234" s="214">
        <v>410.58</v>
      </c>
      <c r="G234" s="25"/>
      <c r="H234" s="25"/>
    </row>
    <row r="235" spans="1:8" s="6" customFormat="1" ht="24" customHeight="1">
      <c r="A235" s="203">
        <v>78</v>
      </c>
      <c r="B235" s="204" t="s">
        <v>54</v>
      </c>
      <c r="C235" s="204" t="s">
        <v>316</v>
      </c>
      <c r="D235" s="204" t="s">
        <v>317</v>
      </c>
      <c r="E235" s="204" t="s">
        <v>120</v>
      </c>
      <c r="F235" s="205">
        <v>127.6</v>
      </c>
      <c r="G235" s="22"/>
      <c r="H235" s="22">
        <f>F235*G235</f>
        <v>0</v>
      </c>
    </row>
    <row r="236" spans="1:8" s="6" customFormat="1" ht="13.5" customHeight="1">
      <c r="A236" s="209"/>
      <c r="B236" s="210"/>
      <c r="C236" s="210"/>
      <c r="D236" s="210" t="s">
        <v>318</v>
      </c>
      <c r="E236" s="210"/>
      <c r="F236" s="211">
        <v>4.4</v>
      </c>
      <c r="G236" s="24"/>
      <c r="H236" s="24"/>
    </row>
    <row r="237" spans="1:8" s="6" customFormat="1" ht="13.5" customHeight="1">
      <c r="A237" s="209"/>
      <c r="B237" s="210"/>
      <c r="C237" s="210"/>
      <c r="D237" s="210" t="s">
        <v>319</v>
      </c>
      <c r="E237" s="210"/>
      <c r="F237" s="211">
        <v>123.2</v>
      </c>
      <c r="G237" s="24"/>
      <c r="H237" s="24"/>
    </row>
    <row r="238" spans="1:8" s="6" customFormat="1" ht="13.5" customHeight="1">
      <c r="A238" s="212"/>
      <c r="B238" s="213"/>
      <c r="C238" s="213"/>
      <c r="D238" s="213" t="s">
        <v>67</v>
      </c>
      <c r="E238" s="213"/>
      <c r="F238" s="214">
        <v>127.6</v>
      </c>
      <c r="G238" s="25"/>
      <c r="H238" s="25"/>
    </row>
    <row r="239" spans="1:8" s="6" customFormat="1" ht="24" customHeight="1">
      <c r="A239" s="203">
        <v>79</v>
      </c>
      <c r="B239" s="204" t="s">
        <v>54</v>
      </c>
      <c r="C239" s="204" t="s">
        <v>320</v>
      </c>
      <c r="D239" s="204" t="s">
        <v>321</v>
      </c>
      <c r="E239" s="204" t="s">
        <v>120</v>
      </c>
      <c r="F239" s="205">
        <v>49.5</v>
      </c>
      <c r="G239" s="22"/>
      <c r="H239" s="22">
        <f>F239*G239</f>
        <v>0</v>
      </c>
    </row>
    <row r="240" spans="1:8" s="6" customFormat="1" ht="13.5" customHeight="1">
      <c r="A240" s="209"/>
      <c r="B240" s="210"/>
      <c r="C240" s="210"/>
      <c r="D240" s="210" t="s">
        <v>322</v>
      </c>
      <c r="E240" s="210"/>
      <c r="F240" s="211">
        <v>49.5</v>
      </c>
      <c r="G240" s="24"/>
      <c r="H240" s="24"/>
    </row>
    <row r="241" spans="1:8" s="6" customFormat="1" ht="24" customHeight="1">
      <c r="A241" s="203">
        <v>80</v>
      </c>
      <c r="B241" s="204" t="s">
        <v>54</v>
      </c>
      <c r="C241" s="204" t="s">
        <v>323</v>
      </c>
      <c r="D241" s="204" t="s">
        <v>324</v>
      </c>
      <c r="E241" s="204" t="s">
        <v>120</v>
      </c>
      <c r="F241" s="205">
        <v>103.68</v>
      </c>
      <c r="G241" s="22"/>
      <c r="H241" s="22">
        <f>F241*G241</f>
        <v>0</v>
      </c>
    </row>
    <row r="242" spans="1:8" s="6" customFormat="1" ht="13.5" customHeight="1">
      <c r="A242" s="209"/>
      <c r="B242" s="210"/>
      <c r="C242" s="210"/>
      <c r="D242" s="210" t="s">
        <v>325</v>
      </c>
      <c r="E242" s="210"/>
      <c r="F242" s="211">
        <v>103.68</v>
      </c>
      <c r="G242" s="24"/>
      <c r="H242" s="24"/>
    </row>
    <row r="243" spans="1:8" s="6" customFormat="1" ht="24" customHeight="1">
      <c r="A243" s="203">
        <v>81</v>
      </c>
      <c r="B243" s="204" t="s">
        <v>54</v>
      </c>
      <c r="C243" s="204" t="s">
        <v>326</v>
      </c>
      <c r="D243" s="204" t="s">
        <v>327</v>
      </c>
      <c r="E243" s="204" t="s">
        <v>120</v>
      </c>
      <c r="F243" s="205">
        <v>4290.538</v>
      </c>
      <c r="G243" s="22"/>
      <c r="H243" s="22">
        <f>F243*G243</f>
        <v>0</v>
      </c>
    </row>
    <row r="244" spans="1:8" s="6" customFormat="1" ht="13.5" customHeight="1">
      <c r="A244" s="209"/>
      <c r="B244" s="210"/>
      <c r="C244" s="210"/>
      <c r="D244" s="210" t="s">
        <v>328</v>
      </c>
      <c r="E244" s="210"/>
      <c r="F244" s="211">
        <v>129.675</v>
      </c>
      <c r="G244" s="24"/>
      <c r="H244" s="24"/>
    </row>
    <row r="245" spans="1:8" s="6" customFormat="1" ht="13.5" customHeight="1">
      <c r="A245" s="209"/>
      <c r="B245" s="210"/>
      <c r="C245" s="210"/>
      <c r="D245" s="210" t="s">
        <v>329</v>
      </c>
      <c r="E245" s="210"/>
      <c r="F245" s="211">
        <v>4160.863</v>
      </c>
      <c r="G245" s="24"/>
      <c r="H245" s="24"/>
    </row>
    <row r="246" spans="1:8" s="6" customFormat="1" ht="13.5" customHeight="1">
      <c r="A246" s="212"/>
      <c r="B246" s="213"/>
      <c r="C246" s="213"/>
      <c r="D246" s="213" t="s">
        <v>67</v>
      </c>
      <c r="E246" s="213"/>
      <c r="F246" s="214">
        <v>4290.538</v>
      </c>
      <c r="G246" s="25"/>
      <c r="H246" s="25"/>
    </row>
    <row r="247" spans="1:8" s="6" customFormat="1" ht="28.5" customHeight="1">
      <c r="A247" s="200"/>
      <c r="B247" s="201"/>
      <c r="C247" s="201" t="s">
        <v>330</v>
      </c>
      <c r="D247" s="201" t="s">
        <v>331</v>
      </c>
      <c r="E247" s="201"/>
      <c r="F247" s="202"/>
      <c r="G247" s="21"/>
      <c r="H247" s="21">
        <f>H248</f>
        <v>0</v>
      </c>
    </row>
    <row r="248" spans="1:8" s="6" customFormat="1" ht="34.5" customHeight="1">
      <c r="A248" s="203">
        <v>82</v>
      </c>
      <c r="B248" s="204" t="s">
        <v>54</v>
      </c>
      <c r="C248" s="204" t="s">
        <v>332</v>
      </c>
      <c r="D248" s="204" t="s">
        <v>333</v>
      </c>
      <c r="E248" s="204" t="s">
        <v>120</v>
      </c>
      <c r="F248" s="205">
        <v>3697.159</v>
      </c>
      <c r="G248" s="22"/>
      <c r="H248" s="22">
        <f>F248*G248</f>
        <v>0</v>
      </c>
    </row>
    <row r="249" spans="1:8" s="6" customFormat="1" ht="30.75" customHeight="1">
      <c r="A249" s="197"/>
      <c r="B249" s="198"/>
      <c r="C249" s="198" t="s">
        <v>334</v>
      </c>
      <c r="D249" s="198" t="s">
        <v>335</v>
      </c>
      <c r="E249" s="198"/>
      <c r="F249" s="199"/>
      <c r="G249" s="20"/>
      <c r="H249" s="20">
        <f>H250+H252+H257</f>
        <v>0</v>
      </c>
    </row>
    <row r="250" spans="1:8" s="6" customFormat="1" ht="28.5" customHeight="1">
      <c r="A250" s="200"/>
      <c r="B250" s="201"/>
      <c r="C250" s="201" t="s">
        <v>336</v>
      </c>
      <c r="D250" s="201" t="s">
        <v>337</v>
      </c>
      <c r="E250" s="201"/>
      <c r="F250" s="202"/>
      <c r="G250" s="21"/>
      <c r="H250" s="21">
        <f>H251</f>
        <v>0</v>
      </c>
    </row>
    <row r="251" spans="1:8" s="6" customFormat="1" ht="24" customHeight="1">
      <c r="A251" s="203">
        <v>83</v>
      </c>
      <c r="B251" s="204" t="s">
        <v>338</v>
      </c>
      <c r="C251" s="204" t="s">
        <v>339</v>
      </c>
      <c r="D251" s="204" t="s">
        <v>340</v>
      </c>
      <c r="E251" s="204" t="s">
        <v>341</v>
      </c>
      <c r="F251" s="205">
        <v>1</v>
      </c>
      <c r="G251" s="22"/>
      <c r="H251" s="22">
        <f>F251*G251</f>
        <v>0</v>
      </c>
    </row>
    <row r="252" spans="1:8" s="6" customFormat="1" ht="28.5" customHeight="1">
      <c r="A252" s="200"/>
      <c r="B252" s="201"/>
      <c r="C252" s="201" t="s">
        <v>342</v>
      </c>
      <c r="D252" s="201" t="s">
        <v>343</v>
      </c>
      <c r="E252" s="201"/>
      <c r="F252" s="202"/>
      <c r="G252" s="21"/>
      <c r="H252" s="21">
        <f>SUM(H253:H256)</f>
        <v>0</v>
      </c>
    </row>
    <row r="253" spans="1:8" s="6" customFormat="1" ht="45" customHeight="1">
      <c r="A253" s="203">
        <v>84</v>
      </c>
      <c r="B253" s="204" t="s">
        <v>338</v>
      </c>
      <c r="C253" s="204" t="s">
        <v>344</v>
      </c>
      <c r="D253" s="204" t="s">
        <v>345</v>
      </c>
      <c r="E253" s="204" t="s">
        <v>341</v>
      </c>
      <c r="F253" s="205">
        <v>1</v>
      </c>
      <c r="G253" s="22"/>
      <c r="H253" s="22">
        <f>F253*G253</f>
        <v>0</v>
      </c>
    </row>
    <row r="254" spans="1:8" s="6" customFormat="1" ht="13.5" customHeight="1">
      <c r="A254" s="203">
        <v>85</v>
      </c>
      <c r="B254" s="204" t="s">
        <v>338</v>
      </c>
      <c r="C254" s="204" t="s">
        <v>346</v>
      </c>
      <c r="D254" s="204" t="s">
        <v>347</v>
      </c>
      <c r="E254" s="204" t="s">
        <v>341</v>
      </c>
      <c r="F254" s="205">
        <v>1</v>
      </c>
      <c r="G254" s="22"/>
      <c r="H254" s="22">
        <f>F254*G254</f>
        <v>0</v>
      </c>
    </row>
    <row r="255" spans="1:8" s="6" customFormat="1" ht="24" customHeight="1">
      <c r="A255" s="203">
        <v>86</v>
      </c>
      <c r="B255" s="204" t="s">
        <v>338</v>
      </c>
      <c r="C255" s="204" t="s">
        <v>348</v>
      </c>
      <c r="D255" s="204" t="s">
        <v>349</v>
      </c>
      <c r="E255" s="204" t="s">
        <v>341</v>
      </c>
      <c r="F255" s="205">
        <v>1</v>
      </c>
      <c r="G255" s="22"/>
      <c r="H255" s="22">
        <f>F255*G255</f>
        <v>0</v>
      </c>
    </row>
    <row r="256" spans="1:8" s="6" customFormat="1" ht="24" customHeight="1">
      <c r="A256" s="203">
        <v>87</v>
      </c>
      <c r="B256" s="204" t="s">
        <v>338</v>
      </c>
      <c r="C256" s="204" t="s">
        <v>350</v>
      </c>
      <c r="D256" s="204" t="s">
        <v>351</v>
      </c>
      <c r="E256" s="204" t="s">
        <v>341</v>
      </c>
      <c r="F256" s="205">
        <v>2</v>
      </c>
      <c r="G256" s="22"/>
      <c r="H256" s="22">
        <f>F256*G256</f>
        <v>0</v>
      </c>
    </row>
    <row r="257" spans="1:8" s="6" customFormat="1" ht="28.5" customHeight="1">
      <c r="A257" s="200"/>
      <c r="B257" s="201"/>
      <c r="C257" s="201" t="s">
        <v>352</v>
      </c>
      <c r="D257" s="201" t="s">
        <v>353</v>
      </c>
      <c r="E257" s="201"/>
      <c r="F257" s="202"/>
      <c r="G257" s="21"/>
      <c r="H257" s="21">
        <f>SUM(H258:H263)</f>
        <v>0</v>
      </c>
    </row>
    <row r="258" spans="1:8" s="6" customFormat="1" ht="24" customHeight="1">
      <c r="A258" s="203">
        <v>88</v>
      </c>
      <c r="B258" s="204" t="s">
        <v>338</v>
      </c>
      <c r="C258" s="204" t="s">
        <v>354</v>
      </c>
      <c r="D258" s="204" t="s">
        <v>355</v>
      </c>
      <c r="E258" s="204" t="s">
        <v>341</v>
      </c>
      <c r="F258" s="205">
        <v>1</v>
      </c>
      <c r="G258" s="22"/>
      <c r="H258" s="22">
        <f>F258*G258</f>
        <v>0</v>
      </c>
    </row>
    <row r="259" spans="1:8" s="6" customFormat="1" ht="13.5" customHeight="1">
      <c r="A259" s="209"/>
      <c r="B259" s="210"/>
      <c r="C259" s="210"/>
      <c r="D259" s="210" t="s">
        <v>356</v>
      </c>
      <c r="E259" s="210"/>
      <c r="F259" s="211">
        <v>1</v>
      </c>
      <c r="G259" s="24"/>
      <c r="H259" s="24"/>
    </row>
    <row r="260" spans="1:8" s="6" customFormat="1" ht="13.5" customHeight="1">
      <c r="A260" s="203">
        <v>89</v>
      </c>
      <c r="B260" s="204" t="s">
        <v>338</v>
      </c>
      <c r="C260" s="204" t="s">
        <v>357</v>
      </c>
      <c r="D260" s="204" t="s">
        <v>358</v>
      </c>
      <c r="E260" s="204" t="s">
        <v>341</v>
      </c>
      <c r="F260" s="205">
        <v>12</v>
      </c>
      <c r="G260" s="22"/>
      <c r="H260" s="22">
        <f>F260*G260</f>
        <v>0</v>
      </c>
    </row>
    <row r="261" spans="1:8" s="6" customFormat="1" ht="13.5" customHeight="1">
      <c r="A261" s="209"/>
      <c r="B261" s="210"/>
      <c r="C261" s="210"/>
      <c r="D261" s="210" t="s">
        <v>359</v>
      </c>
      <c r="E261" s="210"/>
      <c r="F261" s="211">
        <v>12</v>
      </c>
      <c r="G261" s="24"/>
      <c r="H261" s="24"/>
    </row>
    <row r="262" spans="1:8" s="6" customFormat="1" ht="13.5" customHeight="1">
      <c r="A262" s="203">
        <v>90</v>
      </c>
      <c r="B262" s="204" t="s">
        <v>338</v>
      </c>
      <c r="C262" s="204" t="s">
        <v>360</v>
      </c>
      <c r="D262" s="204" t="s">
        <v>361</v>
      </c>
      <c r="E262" s="204" t="s">
        <v>341</v>
      </c>
      <c r="F262" s="205">
        <v>1</v>
      </c>
      <c r="G262" s="22"/>
      <c r="H262" s="22">
        <f>F262*G262</f>
        <v>0</v>
      </c>
    </row>
    <row r="263" spans="1:8" s="6" customFormat="1" ht="13.5" customHeight="1">
      <c r="A263" s="209"/>
      <c r="B263" s="210"/>
      <c r="C263" s="210"/>
      <c r="D263" s="210" t="s">
        <v>356</v>
      </c>
      <c r="E263" s="210"/>
      <c r="F263" s="211">
        <v>1</v>
      </c>
      <c r="G263" s="24"/>
      <c r="H263" s="24"/>
    </row>
    <row r="264" spans="1:8" s="6" customFormat="1" ht="30.75" customHeight="1">
      <c r="A264" s="27"/>
      <c r="B264" s="28"/>
      <c r="C264" s="28"/>
      <c r="D264" s="28" t="s">
        <v>362</v>
      </c>
      <c r="E264" s="28"/>
      <c r="F264" s="29"/>
      <c r="G264" s="30"/>
      <c r="H264" s="30">
        <f>H249+H13</f>
        <v>0</v>
      </c>
    </row>
  </sheetData>
  <sheetProtection password="C68A" sheet="1"/>
  <autoFilter ref="G1:G264"/>
  <mergeCells count="1">
    <mergeCell ref="A1:H1"/>
  </mergeCells>
  <printOptions/>
  <pageMargins left="0.39370079040527345" right="0.39370079040527345" top="0.7874015808105469" bottom="0.7874015808105469" header="0" footer="0"/>
  <pageSetup blackAndWhite="1" fitToHeight="100" fitToWidth="1" orientation="portrait" paperSize="9" scale="96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Lucie</dc:creator>
  <cp:keywords/>
  <dc:description/>
  <cp:lastModifiedBy>Lucie</cp:lastModifiedBy>
  <dcterms:created xsi:type="dcterms:W3CDTF">2019-06-30T18:24:08Z</dcterms:created>
  <dcterms:modified xsi:type="dcterms:W3CDTF">2019-06-30T18:29:19Z</dcterms:modified>
  <cp:category/>
  <cp:version/>
  <cp:contentType/>
  <cp:contentStatus/>
</cp:coreProperties>
</file>