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06\Desktop\"/>
    </mc:Choice>
  </mc:AlternateContent>
  <xr:revisionPtr revIDLastSave="0" documentId="13_ncr:1_{0056E486-EB75-4A4E-A3BC-0EB85E98E2C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ravidelný" sheetId="2" r:id="rId1"/>
    <sheet name="Mimořádný" sheetId="6" r:id="rId2"/>
    <sheet name="Generální" sheetId="3" r:id="rId3"/>
    <sheet name="Seznam místností" sheetId="4" r:id="rId4"/>
  </sheets>
  <definedNames>
    <definedName name="_xlnm.Print_Titles" localSheetId="1">Mimořádný!$2:$6</definedName>
    <definedName name="_xlnm.Print_Titles" localSheetId="0">Pravidelný!$1:$5</definedName>
    <definedName name="_xlnm.Print_Area" localSheetId="2">Generální!$A$1:$F$27</definedName>
    <definedName name="_xlnm.Print_Area" localSheetId="1">Mimořádný!$A$1:$F$59</definedName>
    <definedName name="_xlnm.Print_Area" localSheetId="0">Pravidelný!$A$1:$F$73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F7" i="3"/>
  <c r="F9" i="3"/>
  <c r="F11" i="3"/>
  <c r="F12" i="3"/>
  <c r="F13" i="3"/>
  <c r="F15" i="3"/>
  <c r="F8" i="2"/>
  <c r="F9" i="2" l="1"/>
  <c r="F10" i="2"/>
  <c r="F11" i="2"/>
  <c r="F12" i="2"/>
  <c r="F13" i="2"/>
  <c r="F15" i="2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5" i="2"/>
  <c r="F36" i="2"/>
  <c r="F38" i="2"/>
  <c r="F39" i="2"/>
  <c r="F40" i="2"/>
  <c r="F41" i="2"/>
  <c r="F45" i="2"/>
  <c r="F48" i="2"/>
  <c r="F49" i="2"/>
  <c r="F50" i="2"/>
  <c r="F51" i="2"/>
  <c r="F52" i="2"/>
  <c r="C40" i="6" l="1"/>
  <c r="F40" i="6" s="1"/>
  <c r="C16" i="6"/>
  <c r="F16" i="6" s="1"/>
  <c r="C8" i="6"/>
  <c r="F8" i="6" s="1"/>
  <c r="C10" i="6"/>
  <c r="F11" i="6"/>
  <c r="F12" i="6"/>
  <c r="F17" i="6"/>
  <c r="F18" i="6"/>
  <c r="F19" i="6"/>
  <c r="F20" i="6"/>
  <c r="F21" i="6"/>
  <c r="F22" i="6"/>
  <c r="F25" i="6"/>
  <c r="F26" i="6"/>
  <c r="F28" i="6"/>
  <c r="F29" i="6"/>
  <c r="F30" i="6"/>
  <c r="F31" i="6"/>
  <c r="F35" i="6"/>
  <c r="F38" i="6"/>
  <c r="F39" i="6"/>
  <c r="F41" i="6"/>
  <c r="F42" i="6"/>
  <c r="C33" i="6"/>
  <c r="F33" i="6" s="1"/>
  <c r="C32" i="6"/>
  <c r="C27" i="6"/>
  <c r="F27" i="6" s="1"/>
  <c r="F9" i="6"/>
  <c r="C43" i="2"/>
  <c r="F43" i="2" s="1"/>
  <c r="C42" i="2"/>
  <c r="F42" i="2" s="1"/>
  <c r="C13" i="6" l="1"/>
  <c r="F10" i="6"/>
  <c r="F32" i="6"/>
  <c r="F13" i="6" l="1"/>
  <c r="F44" i="6" l="1"/>
  <c r="C4" i="3"/>
  <c r="F4" i="3" s="1"/>
  <c r="C37" i="2"/>
  <c r="F37" i="2" s="1"/>
  <c r="C14" i="2"/>
  <c r="F14" i="2" s="1"/>
  <c r="C7" i="2"/>
  <c r="F7" i="2" s="1"/>
  <c r="C34" i="4" l="1"/>
  <c r="G31" i="4"/>
  <c r="K34" i="4"/>
  <c r="F17" i="3" l="1"/>
  <c r="F5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Nikol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Venku - kolem budovy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Rohože a kusové koberce</t>
        </r>
      </text>
    </comment>
    <comment ref="C4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stoly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Nikol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Venku - kolem budovy</t>
        </r>
      </text>
    </comment>
    <comment ref="C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Rohože a kusové koberce</t>
        </r>
      </text>
    </comment>
    <comment ref="C3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Nikol:</t>
        </r>
        <r>
          <rPr>
            <sz val="9"/>
            <color indexed="81"/>
            <rFont val="Tahoma"/>
            <family val="2"/>
            <charset val="238"/>
          </rPr>
          <t xml:space="preserve">
stoly</t>
        </r>
      </text>
    </comment>
  </commentList>
</comments>
</file>

<file path=xl/sharedStrings.xml><?xml version="1.0" encoding="utf-8"?>
<sst xmlns="http://schemas.openxmlformats.org/spreadsheetml/2006/main" count="267" uniqueCount="175">
  <si>
    <t>H55</t>
  </si>
  <si>
    <t>z toho zametání</t>
  </si>
  <si>
    <t>z toho vysávání</t>
  </si>
  <si>
    <t>koberec</t>
  </si>
  <si>
    <t>dlažba</t>
  </si>
  <si>
    <t>keramické obklady stěn [m²]</t>
  </si>
  <si>
    <t>zrcadlo [m²]</t>
  </si>
  <si>
    <t>pisoár[ks]</t>
  </si>
  <si>
    <t>sprchový kout [ks]</t>
  </si>
  <si>
    <t>výlevka vč. pracovní plochy [ks]</t>
  </si>
  <si>
    <t>vypínače [ks]</t>
  </si>
  <si>
    <t>zásuvky [ks]</t>
  </si>
  <si>
    <t>schodišťové zábradlí [m]</t>
  </si>
  <si>
    <t>schody</t>
  </si>
  <si>
    <t>kaučuk</t>
  </si>
  <si>
    <t>Předpokládaná
četnost/měs. [dny]</t>
  </si>
  <si>
    <t>z toho mytí (vytírání)</t>
  </si>
  <si>
    <t>předpokládaná četnost ročně</t>
  </si>
  <si>
    <t>čalounění</t>
  </si>
  <si>
    <t>mytí rámů ze všech stran a včetně rámů ve zdi  [m]</t>
  </si>
  <si>
    <t>mytí oken přístupných jen z plošiny - umytí skel [m²]</t>
  </si>
  <si>
    <t>mytí rámů ze všech stran a včetně rámů ve zdi  přístupných z plošiny [m]</t>
  </si>
  <si>
    <t>otření topných těles [ks]</t>
  </si>
  <si>
    <t>otření topných těles [m²]</t>
  </si>
  <si>
    <t>Hala 1</t>
  </si>
  <si>
    <t>Kavárna</t>
  </si>
  <si>
    <t>Chodby</t>
  </si>
  <si>
    <t>WC invalidní</t>
  </si>
  <si>
    <t>WC ženy kavárna</t>
  </si>
  <si>
    <t>WC muži kavárna</t>
  </si>
  <si>
    <t>WC muži</t>
  </si>
  <si>
    <t>WC ženy</t>
  </si>
  <si>
    <t>Šatna 1</t>
  </si>
  <si>
    <t>Šatna 2</t>
  </si>
  <si>
    <t>Úklidová místnost</t>
  </si>
  <si>
    <t>Hala 2</t>
  </si>
  <si>
    <t>Dílna</t>
  </si>
  <si>
    <t>Tribuna v hale 1</t>
  </si>
  <si>
    <t>Sportovní sklad</t>
  </si>
  <si>
    <t>Schody na tribunu</t>
  </si>
  <si>
    <t>Schody do sportovního skladu</t>
  </si>
  <si>
    <t>Kancelář 1</t>
  </si>
  <si>
    <t>Kancelář 2</t>
  </si>
  <si>
    <t>Kancelář 3</t>
  </si>
  <si>
    <t>Sprcha</t>
  </si>
  <si>
    <t>WC</t>
  </si>
  <si>
    <t>Ateliér</t>
  </si>
  <si>
    <t>Malý sál</t>
  </si>
  <si>
    <t>Schody</t>
  </si>
  <si>
    <t>Kuchyňka</t>
  </si>
  <si>
    <t>koše na tříděný odpad</t>
  </si>
  <si>
    <t>venkovní koše</t>
  </si>
  <si>
    <t>Veřejné prostory</t>
  </si>
  <si>
    <t>SUTERÉN</t>
  </si>
  <si>
    <t>mytí parapetů [m²]</t>
  </si>
  <si>
    <t>mytí parapetů přístupných jen z plošiny [m²]</t>
  </si>
  <si>
    <t>Plocha [m²]</t>
  </si>
  <si>
    <t>kuchyňský kout - umýt nábytek, spotřebiče, vybavení [počet]</t>
  </si>
  <si>
    <t>Podlahová plocha [m²] pro úklid</t>
  </si>
  <si>
    <t>Prostory hygienického zařízení</t>
  </si>
  <si>
    <t>Ostatní zařízení</t>
  </si>
  <si>
    <t>*1 včetně doplnění toaletního papíru</t>
  </si>
  <si>
    <t>*2 včetně doplňování mýdla do zásobníku papírových ručníků</t>
  </si>
  <si>
    <t>klasické plné dveře vč. zárubní [ks] *3</t>
  </si>
  <si>
    <t>skleněné dveře vč. zárubní [m²] *4</t>
  </si>
  <si>
    <t>*3 jedná se vždy o 1ks jednokřídlových dveří</t>
  </si>
  <si>
    <t>*4 skleněné dveře v m², kdy se počítá sklo z vnitřní i vnější strany</t>
  </si>
  <si>
    <t>*5 počet znamaná vždy vnitřní i vnější kliku</t>
  </si>
  <si>
    <t>Poznámky:</t>
  </si>
  <si>
    <t>dřez včetně pracovní plochy/bar [ks]</t>
  </si>
  <si>
    <t>WC klozet včetně splach. Zařízení [ks] *1</t>
  </si>
  <si>
    <t xml:space="preserve">umyvadlo [ks] *2 </t>
  </si>
  <si>
    <t>vyčištění čalouněného nábytku  [m²]</t>
  </si>
  <si>
    <t>*1 Mytí oken - jedná se o dvojnásobek (vnitřní a vnější strany)</t>
  </si>
  <si>
    <t>*2 Mytí skleněných dveří - jedná se o dvojnásobek (vnitřní a vnější strany)</t>
  </si>
  <si>
    <t>kliky/madla všech dveří [ks] *5</t>
  </si>
  <si>
    <t>Cena za jednotku</t>
  </si>
  <si>
    <t>Cena/rok [Kč]</t>
  </si>
  <si>
    <t>Cena / měsíc [Kč]</t>
  </si>
  <si>
    <t>Cena celkem:</t>
  </si>
  <si>
    <t>Všechny prostory</t>
  </si>
  <si>
    <t>Datum zpracování:</t>
  </si>
  <si>
    <t>KD Kyje, Šimanovská 47, Praha</t>
  </si>
  <si>
    <t>Budova (dle místností)</t>
  </si>
  <si>
    <t>Strojovna VZT</t>
  </si>
  <si>
    <t>Schodiště</t>
  </si>
  <si>
    <t>Chodba</t>
  </si>
  <si>
    <t>Technická místnost</t>
  </si>
  <si>
    <t>PŘÍZEMÍ</t>
  </si>
  <si>
    <t>Foyer</t>
  </si>
  <si>
    <t>Sál</t>
  </si>
  <si>
    <t>Toalety ženy</t>
  </si>
  <si>
    <t>Toalety muži</t>
  </si>
  <si>
    <t>Malá konferenční místnost (205)</t>
  </si>
  <si>
    <t>Sklad (211)</t>
  </si>
  <si>
    <t>Šatna u jeviště</t>
  </si>
  <si>
    <t>Jeviště</t>
  </si>
  <si>
    <t>Toalety</t>
  </si>
  <si>
    <t>Chodba u schodiště</t>
  </si>
  <si>
    <t>Lávka nad jevištěm</t>
  </si>
  <si>
    <t>Chodba před kancelářemi</t>
  </si>
  <si>
    <t>Místnost 301</t>
  </si>
  <si>
    <t>Místnost 302</t>
  </si>
  <si>
    <t>Místnost 303</t>
  </si>
  <si>
    <t>Místnost 304</t>
  </si>
  <si>
    <t>Místnost 305</t>
  </si>
  <si>
    <t>Místnost 306</t>
  </si>
  <si>
    <t>Místnost 307</t>
  </si>
  <si>
    <t>Místnost 308</t>
  </si>
  <si>
    <t>Toaleta 308</t>
  </si>
  <si>
    <t>Místnost 309</t>
  </si>
  <si>
    <t>Toaleta 309</t>
  </si>
  <si>
    <t>Plechárna, Bryksova 1002/20, Praha</t>
  </si>
  <si>
    <t>CELKEM</t>
  </si>
  <si>
    <t>H55, Hloubětínská 1138/5, Praha</t>
  </si>
  <si>
    <t>Zádveří za velkými šedými vraty</t>
  </si>
  <si>
    <t>Sklad popelnice</t>
  </si>
  <si>
    <t xml:space="preserve">Sklad  </t>
  </si>
  <si>
    <t>Předsálí a šatna pro diváky</t>
  </si>
  <si>
    <t>Chodba k šatně pro umělce</t>
  </si>
  <si>
    <t>Šatna pro umělce</t>
  </si>
  <si>
    <t>Koupelna</t>
  </si>
  <si>
    <t>Kotelna</t>
  </si>
  <si>
    <t>Technické zázemí</t>
  </si>
  <si>
    <t>výtah</t>
  </si>
  <si>
    <t>1. NP</t>
  </si>
  <si>
    <t>Vstupní chodba / zádveří</t>
  </si>
  <si>
    <t>kavárna</t>
  </si>
  <si>
    <t>2. NP</t>
  </si>
  <si>
    <t>I. patro knihovny</t>
  </si>
  <si>
    <t>WC personál</t>
  </si>
  <si>
    <t>Schody do II. Patra knihovny</t>
  </si>
  <si>
    <t>Schody do 3NP</t>
  </si>
  <si>
    <t>3. NP</t>
  </si>
  <si>
    <t>Kancelář H55</t>
  </si>
  <si>
    <t>Ateliér I</t>
  </si>
  <si>
    <t>Ateliér II</t>
  </si>
  <si>
    <t>Galerie</t>
  </si>
  <si>
    <t>4. NP</t>
  </si>
  <si>
    <t>II. patro knihovny</t>
  </si>
  <si>
    <t>kancelář knihovna</t>
  </si>
  <si>
    <t>prostor kolem budovy</t>
  </si>
  <si>
    <t>Exteriér</t>
  </si>
  <si>
    <t>Mimořádný úklid (úklid spojený s programem)</t>
  </si>
  <si>
    <t>stoly, police [m²]</t>
  </si>
  <si>
    <t>židle [ks]</t>
  </si>
  <si>
    <t>otření trámů</t>
  </si>
  <si>
    <t>Světla [ks]</t>
  </si>
  <si>
    <t>Dveřní a okenní montážní otvory</t>
  </si>
  <si>
    <t>mytí oken - umytí skel [m²] *6</t>
  </si>
  <si>
    <t>odpadkové koše *7</t>
  </si>
  <si>
    <t>*7 včetně doplnění odpadkových pytlů v případě potřeby umýt</t>
  </si>
  <si>
    <t>*6 Mytí oken - jedná se o dvojnásobek (vnitřní a vnější strany)</t>
  </si>
  <si>
    <t>Četnost</t>
  </si>
  <si>
    <t>30 … každý den</t>
  </si>
  <si>
    <t>8 … 2x týdně</t>
  </si>
  <si>
    <t>4 … 1x týdně</t>
  </si>
  <si>
    <t>2 … 2x za měsíc</t>
  </si>
  <si>
    <t>1 ... 1x za měsíc</t>
  </si>
  <si>
    <t>2 … 2x rok</t>
  </si>
  <si>
    <t>1 … 1x rok</t>
  </si>
  <si>
    <t>H55 – 15 akcí /1rok</t>
  </si>
  <si>
    <t>Plochy a zařizovací předměty na pravidelné bázi - úklid celkem H55 (Hloubětínská 1138/5, Praha)</t>
  </si>
  <si>
    <t>Plochy a zařizovací předměty na nepravidelné bázi - úklid celkem H55 (Hloubětínská 1138/5, Praha)</t>
  </si>
  <si>
    <t>Plochy a zařizovací předměty na generální úklid celkem H55 (Hloubětínská 1138/5, Praha)</t>
  </si>
  <si>
    <t>přebalovací pult [ks]</t>
  </si>
  <si>
    <t>Razítko a podpis uchazeče:</t>
  </si>
  <si>
    <t>Předpokládaná
četnost/rok</t>
  </si>
  <si>
    <t>Uchazeč vždy vyplňuje cenu za jednotku dané činnosti.</t>
  </si>
  <si>
    <t>Ceny jsou bez DPH.</t>
  </si>
  <si>
    <t>Žlutě označené části tabulky vyplní uchazeč.</t>
  </si>
  <si>
    <t>…..............................................................</t>
  </si>
  <si>
    <t>…............................................................</t>
  </si>
  <si>
    <t>…...........................................................</t>
  </si>
  <si>
    <t>…........................................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</si>
</sst>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9D8FF"/>
        <bgColor rgb="FF69D8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61">
    <xf numFmtId="0" fontId="0" fillId="0" borderId="0" xfId="0"/>
    <xf numFmtId="0" fontId="2" fillId="0" borderId="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2" borderId="25" xfId="0" applyFont="1" applyFill="1" applyBorder="1"/>
    <xf numFmtId="0" fontId="1" fillId="2" borderId="5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right"/>
    </xf>
    <xf numFmtId="0" fontId="2" fillId="0" borderId="16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/>
    <xf numFmtId="0" fontId="2" fillId="0" borderId="13" xfId="0" applyFont="1" applyBorder="1"/>
    <xf numFmtId="0" fontId="2" fillId="0" borderId="9" xfId="0" applyFont="1" applyBorder="1"/>
    <xf numFmtId="0" fontId="2" fillId="0" borderId="16" xfId="0" applyFont="1" applyBorder="1"/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6" fillId="11" borderId="43" xfId="0" applyFont="1" applyFill="1" applyBorder="1" applyAlignment="1">
      <alignment vertical="center"/>
    </xf>
    <xf numFmtId="0" fontId="16" fillId="11" borderId="45" xfId="0" applyFont="1" applyFill="1" applyBorder="1" applyAlignment="1">
      <alignment vertical="center"/>
    </xf>
    <xf numFmtId="0" fontId="16" fillId="11" borderId="46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 wrapText="1"/>
    </xf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7" xfId="0" applyNumberFormat="1" applyFont="1" applyBorder="1"/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6" fillId="12" borderId="50" xfId="0" applyFont="1" applyFill="1" applyBorder="1" applyAlignment="1">
      <alignment vertical="center"/>
    </xf>
    <xf numFmtId="0" fontId="16" fillId="11" borderId="51" xfId="0" applyFont="1" applyFill="1" applyBorder="1" applyAlignment="1">
      <alignment horizontal="right" vertical="center"/>
    </xf>
    <xf numFmtId="0" fontId="16" fillId="11" borderId="52" xfId="0" applyFont="1" applyFill="1" applyBorder="1" applyAlignment="1">
      <alignment horizontal="right" vertical="center"/>
    </xf>
    <xf numFmtId="0" fontId="16" fillId="12" borderId="52" xfId="0" applyFont="1" applyFill="1" applyBorder="1" applyAlignment="1">
      <alignment vertical="center"/>
    </xf>
    <xf numFmtId="0" fontId="16" fillId="11" borderId="53" xfId="0" applyFont="1" applyFill="1" applyBorder="1" applyAlignment="1">
      <alignment vertical="center"/>
    </xf>
    <xf numFmtId="0" fontId="16" fillId="11" borderId="54" xfId="0" applyFont="1" applyFill="1" applyBorder="1" applyAlignment="1">
      <alignment horizontal="right" vertical="center"/>
    </xf>
    <xf numFmtId="2" fontId="1" fillId="2" borderId="25" xfId="0" applyNumberFormat="1" applyFont="1" applyFill="1" applyBorder="1"/>
    <xf numFmtId="0" fontId="2" fillId="0" borderId="12" xfId="0" applyFont="1" applyBorder="1"/>
    <xf numFmtId="2" fontId="2" fillId="0" borderId="31" xfId="0" applyNumberFormat="1" applyFont="1" applyBorder="1"/>
    <xf numFmtId="0" fontId="14" fillId="10" borderId="55" xfId="0" applyFont="1" applyFill="1" applyBorder="1" applyAlignment="1">
      <alignment vertical="center" wrapText="1"/>
    </xf>
    <xf numFmtId="4" fontId="1" fillId="2" borderId="34" xfId="0" applyNumberFormat="1" applyFont="1" applyFill="1" applyBorder="1"/>
    <xf numFmtId="0" fontId="2" fillId="0" borderId="11" xfId="0" applyFont="1" applyBorder="1"/>
    <xf numFmtId="2" fontId="2" fillId="0" borderId="29" xfId="0" applyNumberFormat="1" applyFont="1" applyBorder="1"/>
    <xf numFmtId="2" fontId="1" fillId="2" borderId="34" xfId="0" applyNumberFormat="1" applyFont="1" applyFill="1" applyBorder="1"/>
    <xf numFmtId="0" fontId="5" fillId="0" borderId="9" xfId="0" applyFont="1" applyFill="1" applyBorder="1" applyAlignment="1">
      <alignment vertical="center"/>
    </xf>
    <xf numFmtId="0" fontId="17" fillId="0" borderId="9" xfId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2" fontId="5" fillId="4" borderId="14" xfId="0" applyNumberFormat="1" applyFont="1" applyFill="1" applyBorder="1" applyAlignment="1">
      <alignment horizontal="right" vertical="center"/>
    </xf>
    <xf numFmtId="2" fontId="5" fillId="4" borderId="15" xfId="0" applyNumberFormat="1" applyFont="1" applyFill="1" applyBorder="1" applyAlignment="1">
      <alignment horizontal="right" vertical="center"/>
    </xf>
    <xf numFmtId="2" fontId="5" fillId="5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" fontId="5" fillId="5" borderId="17" xfId="0" applyNumberFormat="1" applyFont="1" applyFill="1" applyBorder="1" applyAlignment="1">
      <alignment vertical="center"/>
    </xf>
    <xf numFmtId="0" fontId="17" fillId="0" borderId="11" xfId="1" applyBorder="1" applyAlignment="1">
      <alignment vertical="center"/>
    </xf>
    <xf numFmtId="0" fontId="17" fillId="0" borderId="24" xfId="1" applyBorder="1" applyAlignment="1">
      <alignment vertical="center"/>
    </xf>
    <xf numFmtId="4" fontId="17" fillId="0" borderId="25" xfId="1" applyNumberFormat="1" applyBorder="1" applyAlignment="1">
      <alignment vertical="center"/>
    </xf>
    <xf numFmtId="0" fontId="17" fillId="0" borderId="12" xfId="1" applyBorder="1" applyAlignment="1">
      <alignment vertical="center"/>
    </xf>
    <xf numFmtId="0" fontId="17" fillId="0" borderId="13" xfId="1" applyBorder="1" applyAlignment="1">
      <alignment vertical="center"/>
    </xf>
    <xf numFmtId="4" fontId="17" fillId="0" borderId="14" xfId="1" applyNumberFormat="1" applyBorder="1" applyAlignment="1">
      <alignment horizontal="right" vertical="center"/>
    </xf>
    <xf numFmtId="4" fontId="17" fillId="0" borderId="15" xfId="1" applyNumberFormat="1" applyBorder="1" applyAlignment="1">
      <alignment horizontal="right" vertical="center"/>
    </xf>
    <xf numFmtId="4" fontId="17" fillId="0" borderId="15" xfId="1" applyNumberFormat="1" applyBorder="1" applyAlignment="1">
      <alignment vertical="center"/>
    </xf>
    <xf numFmtId="0" fontId="17" fillId="0" borderId="16" xfId="1" applyBorder="1" applyAlignment="1">
      <alignment vertical="center"/>
    </xf>
    <xf numFmtId="4" fontId="17" fillId="0" borderId="17" xfId="1" applyNumberFormat="1" applyBorder="1" applyAlignment="1">
      <alignment vertical="center"/>
    </xf>
    <xf numFmtId="4" fontId="17" fillId="0" borderId="17" xfId="1" applyNumberFormat="1" applyBorder="1" applyAlignment="1">
      <alignment horizontal="right" vertical="center"/>
    </xf>
    <xf numFmtId="4" fontId="17" fillId="0" borderId="29" xfId="1" applyNumberFormat="1" applyBorder="1" applyAlignment="1">
      <alignment horizontal="right" vertical="center"/>
    </xf>
    <xf numFmtId="4" fontId="17" fillId="0" borderId="31" xfId="1" applyNumberFormat="1" applyBorder="1" applyAlignment="1">
      <alignment horizontal="right" vertical="center"/>
    </xf>
    <xf numFmtId="4" fontId="17" fillId="0" borderId="31" xfId="1" applyNumberFormat="1" applyBorder="1" applyAlignment="1">
      <alignment vertical="center"/>
    </xf>
    <xf numFmtId="4" fontId="17" fillId="0" borderId="29" xfId="1" applyNumberForma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right" indent="1"/>
    </xf>
    <xf numFmtId="0" fontId="19" fillId="0" borderId="0" xfId="0" applyFont="1" applyFill="1" applyBorder="1" applyAlignment="1">
      <alignment horizontal="left" indent="1"/>
    </xf>
    <xf numFmtId="0" fontId="2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/>
    <xf numFmtId="0" fontId="2" fillId="0" borderId="9" xfId="0" applyFont="1" applyFill="1" applyBorder="1"/>
    <xf numFmtId="0" fontId="2" fillId="0" borderId="16" xfId="0" applyFont="1" applyFill="1" applyBorder="1"/>
    <xf numFmtId="0" fontId="6" fillId="0" borderId="0" xfId="0" applyFont="1" applyFill="1" applyBorder="1"/>
    <xf numFmtId="0" fontId="2" fillId="0" borderId="24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 indent="1"/>
    </xf>
    <xf numFmtId="0" fontId="6" fillId="2" borderId="25" xfId="0" applyFont="1" applyFill="1" applyBorder="1"/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/>
    <xf numFmtId="0" fontId="20" fillId="0" borderId="0" xfId="0" applyFont="1" applyAlignment="1">
      <alignment horizontal="left" vertical="center" indent="1"/>
    </xf>
    <xf numFmtId="0" fontId="6" fillId="2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right"/>
    </xf>
    <xf numFmtId="0" fontId="6" fillId="8" borderId="16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right"/>
    </xf>
    <xf numFmtId="0" fontId="6" fillId="8" borderId="2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8" borderId="24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6" fillId="9" borderId="9" xfId="0" applyFont="1" applyFill="1" applyBorder="1"/>
    <xf numFmtId="0" fontId="6" fillId="9" borderId="24" xfId="0" applyFont="1" applyFill="1" applyBorder="1"/>
    <xf numFmtId="0" fontId="6" fillId="9" borderId="13" xfId="0" applyFont="1" applyFill="1" applyBorder="1" applyAlignment="1"/>
    <xf numFmtId="0" fontId="6" fillId="9" borderId="16" xfId="0" applyFont="1" applyFill="1" applyBorder="1" applyAlignment="1"/>
    <xf numFmtId="0" fontId="6" fillId="9" borderId="13" xfId="0" applyFont="1" applyFill="1" applyBorder="1"/>
    <xf numFmtId="0" fontId="6" fillId="9" borderId="16" xfId="0" applyFont="1" applyFill="1" applyBorder="1"/>
    <xf numFmtId="0" fontId="10" fillId="0" borderId="0" xfId="0" applyFont="1"/>
    <xf numFmtId="0" fontId="2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2" fillId="2" borderId="13" xfId="0" applyFont="1" applyFill="1" applyBorder="1" applyAlignment="1"/>
    <xf numFmtId="0" fontId="2" fillId="2" borderId="9" xfId="0" applyFont="1" applyFill="1" applyBorder="1" applyAlignment="1"/>
    <xf numFmtId="0" fontId="2" fillId="2" borderId="16" xfId="0" applyFont="1" applyFill="1" applyBorder="1" applyAlignment="1"/>
    <xf numFmtId="0" fontId="2" fillId="2" borderId="24" xfId="0" applyFont="1" applyFill="1" applyBorder="1" applyAlignment="1"/>
    <xf numFmtId="1" fontId="2" fillId="2" borderId="13" xfId="0" applyNumberFormat="1" applyFont="1" applyFill="1" applyBorder="1" applyAlignment="1"/>
    <xf numFmtId="0" fontId="2" fillId="2" borderId="24" xfId="0" applyFont="1" applyFill="1" applyBorder="1"/>
    <xf numFmtId="0" fontId="6" fillId="2" borderId="24" xfId="0" applyFont="1" applyFill="1" applyBorder="1"/>
    <xf numFmtId="0" fontId="6" fillId="2" borderId="14" xfId="0" applyFont="1" applyFill="1" applyBorder="1" applyAlignment="1"/>
    <xf numFmtId="0" fontId="6" fillId="2" borderId="17" xfId="0" applyFont="1" applyFill="1" applyBorder="1" applyAlignment="1"/>
    <xf numFmtId="0" fontId="2" fillId="2" borderId="13" xfId="0" applyFont="1" applyFill="1" applyBorder="1"/>
    <xf numFmtId="0" fontId="6" fillId="2" borderId="14" xfId="0" applyFont="1" applyFill="1" applyBorder="1"/>
    <xf numFmtId="0" fontId="2" fillId="2" borderId="9" xfId="0" applyFont="1" applyFill="1" applyBorder="1"/>
    <xf numFmtId="0" fontId="6" fillId="2" borderId="15" xfId="0" applyFont="1" applyFill="1" applyBorder="1"/>
    <xf numFmtId="0" fontId="2" fillId="2" borderId="16" xfId="0" applyFont="1" applyFill="1" applyBorder="1"/>
    <xf numFmtId="0" fontId="6" fillId="2" borderId="17" xfId="0" applyFont="1" applyFill="1" applyBorder="1"/>
    <xf numFmtId="0" fontId="2" fillId="0" borderId="2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8" fillId="6" borderId="2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wrapText="1"/>
    </xf>
    <xf numFmtId="0" fontId="6" fillId="7" borderId="22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21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3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/>
    <xf numFmtId="0" fontId="2" fillId="0" borderId="9" xfId="0" applyFont="1" applyFill="1" applyBorder="1" applyAlignment="1"/>
    <xf numFmtId="0" fontId="2" fillId="0" borderId="21" xfId="0" applyFont="1" applyFill="1" applyBorder="1" applyAlignment="1"/>
    <xf numFmtId="0" fontId="2" fillId="0" borderId="16" xfId="0" applyFont="1" applyFill="1" applyBorder="1" applyAlignment="1"/>
    <xf numFmtId="0" fontId="2" fillId="0" borderId="1" xfId="0" applyFont="1" applyFill="1" applyBorder="1" applyAlignment="1"/>
    <xf numFmtId="0" fontId="2" fillId="0" borderId="24" xfId="0" applyFont="1" applyFill="1" applyBorder="1" applyAlignment="1"/>
    <xf numFmtId="0" fontId="14" fillId="10" borderId="4" xfId="0" applyFont="1" applyFill="1" applyBorder="1" applyAlignment="1">
      <alignment horizontal="center" vertical="center" wrapText="1"/>
    </xf>
    <xf numFmtId="0" fontId="14" fillId="10" borderId="4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C5F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zoomScaleNormal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C58" sqref="C58"/>
    </sheetView>
  </sheetViews>
  <sheetFormatPr defaultColWidth="8.85546875" defaultRowHeight="15" x14ac:dyDescent="0.25"/>
  <cols>
    <col min="1" max="1" width="36.28515625" style="11" bestFit="1" customWidth="1"/>
    <col min="2" max="2" width="13.28515625" style="9" bestFit="1" customWidth="1"/>
    <col min="3" max="5" width="12.7109375" style="4" customWidth="1"/>
    <col min="6" max="6" width="12.7109375" style="20" customWidth="1"/>
    <col min="7" max="8" width="8.85546875" style="4"/>
    <col min="9" max="16384" width="8.85546875" style="6"/>
  </cols>
  <sheetData>
    <row r="1" spans="1:8" ht="14.45" customHeight="1" x14ac:dyDescent="0.25">
      <c r="A1" s="181" t="s">
        <v>162</v>
      </c>
      <c r="B1" s="181"/>
      <c r="C1" s="181"/>
      <c r="D1" s="181"/>
      <c r="E1" s="181"/>
      <c r="F1" s="181"/>
    </row>
    <row r="2" spans="1:8" ht="15.75" thickBot="1" x14ac:dyDescent="0.3">
      <c r="A2" s="8"/>
      <c r="B2" s="12"/>
      <c r="C2" s="5"/>
      <c r="D2" s="5"/>
      <c r="E2" s="5"/>
    </row>
    <row r="3" spans="1:8" x14ac:dyDescent="0.25">
      <c r="A3" s="194"/>
      <c r="B3" s="195"/>
      <c r="C3" s="190" t="s">
        <v>0</v>
      </c>
      <c r="D3" s="191"/>
      <c r="E3" s="182" t="s">
        <v>76</v>
      </c>
      <c r="F3" s="185" t="s">
        <v>78</v>
      </c>
      <c r="G3" s="26"/>
    </row>
    <row r="4" spans="1:8" s="14" customFormat="1" ht="12" x14ac:dyDescent="0.2">
      <c r="A4" s="196"/>
      <c r="B4" s="197"/>
      <c r="C4" s="192" t="s">
        <v>80</v>
      </c>
      <c r="D4" s="188" t="s">
        <v>15</v>
      </c>
      <c r="E4" s="183"/>
      <c r="F4" s="186"/>
      <c r="G4" s="26"/>
      <c r="H4" s="18"/>
    </row>
    <row r="5" spans="1:8" s="15" customFormat="1" ht="30.6" customHeight="1" thickBot="1" x14ac:dyDescent="0.3">
      <c r="A5" s="198"/>
      <c r="B5" s="199"/>
      <c r="C5" s="193"/>
      <c r="D5" s="189"/>
      <c r="E5" s="184"/>
      <c r="F5" s="187"/>
      <c r="G5" s="26"/>
      <c r="H5" s="19"/>
    </row>
    <row r="6" spans="1:8" ht="15.75" thickBot="1" x14ac:dyDescent="0.3">
      <c r="A6" s="7" t="s">
        <v>58</v>
      </c>
    </row>
    <row r="7" spans="1:8" x14ac:dyDescent="0.25">
      <c r="A7" s="174" t="s">
        <v>1</v>
      </c>
      <c r="B7" s="177" t="s">
        <v>4</v>
      </c>
      <c r="C7" s="16">
        <f>20+2</f>
        <v>22</v>
      </c>
      <c r="D7" s="113">
        <v>8</v>
      </c>
      <c r="E7" s="136"/>
      <c r="F7" s="137">
        <f>C7*D7*E7</f>
        <v>0</v>
      </c>
    </row>
    <row r="8" spans="1:8" x14ac:dyDescent="0.25">
      <c r="A8" s="175"/>
      <c r="B8" s="178"/>
      <c r="C8" s="1">
        <v>600</v>
      </c>
      <c r="D8" s="111">
        <v>4</v>
      </c>
      <c r="E8" s="138"/>
      <c r="F8" s="139">
        <f>C8*D8*E8</f>
        <v>0</v>
      </c>
    </row>
    <row r="9" spans="1:8" x14ac:dyDescent="0.25">
      <c r="A9" s="175"/>
      <c r="B9" s="118" t="s">
        <v>13</v>
      </c>
      <c r="C9" s="1">
        <v>20</v>
      </c>
      <c r="D9" s="111">
        <v>4</v>
      </c>
      <c r="E9" s="138"/>
      <c r="F9" s="139">
        <f t="shared" ref="F9:F52" si="0">C9*D9*E9</f>
        <v>0</v>
      </c>
    </row>
    <row r="10" spans="1:8" x14ac:dyDescent="0.25">
      <c r="A10" s="175"/>
      <c r="B10" s="179" t="s">
        <v>14</v>
      </c>
      <c r="C10" s="1">
        <v>600</v>
      </c>
      <c r="D10" s="111">
        <v>30</v>
      </c>
      <c r="E10" s="138"/>
      <c r="F10" s="139">
        <f t="shared" si="0"/>
        <v>0</v>
      </c>
    </row>
    <row r="11" spans="1:8" x14ac:dyDescent="0.25">
      <c r="A11" s="175"/>
      <c r="B11" s="179"/>
      <c r="C11" s="1">
        <v>8</v>
      </c>
      <c r="D11" s="111">
        <v>4</v>
      </c>
      <c r="E11" s="138"/>
      <c r="F11" s="139">
        <f t="shared" si="0"/>
        <v>0</v>
      </c>
    </row>
    <row r="12" spans="1:8" x14ac:dyDescent="0.25">
      <c r="A12" s="175"/>
      <c r="B12" s="179"/>
      <c r="C12" s="1">
        <v>25</v>
      </c>
      <c r="D12" s="111">
        <v>2</v>
      </c>
      <c r="E12" s="138"/>
      <c r="F12" s="139">
        <f t="shared" si="0"/>
        <v>0</v>
      </c>
    </row>
    <row r="13" spans="1:8" x14ac:dyDescent="0.25">
      <c r="A13" s="119" t="s">
        <v>2</v>
      </c>
      <c r="B13" s="118" t="s">
        <v>3</v>
      </c>
      <c r="C13" s="1">
        <v>38</v>
      </c>
      <c r="D13" s="111">
        <v>8</v>
      </c>
      <c r="E13" s="138"/>
      <c r="F13" s="139">
        <f t="shared" si="0"/>
        <v>0</v>
      </c>
    </row>
    <row r="14" spans="1:8" x14ac:dyDescent="0.25">
      <c r="A14" s="175" t="s">
        <v>16</v>
      </c>
      <c r="B14" s="178" t="s">
        <v>4</v>
      </c>
      <c r="C14" s="1">
        <f>20+2</f>
        <v>22</v>
      </c>
      <c r="D14" s="111">
        <v>8</v>
      </c>
      <c r="E14" s="138"/>
      <c r="F14" s="139">
        <f t="shared" si="0"/>
        <v>0</v>
      </c>
    </row>
    <row r="15" spans="1:8" x14ac:dyDescent="0.25">
      <c r="A15" s="175"/>
      <c r="B15" s="118" t="s">
        <v>13</v>
      </c>
      <c r="C15" s="1">
        <v>20</v>
      </c>
      <c r="D15" s="111">
        <v>4</v>
      </c>
      <c r="E15" s="138"/>
      <c r="F15" s="139">
        <f t="shared" si="0"/>
        <v>0</v>
      </c>
    </row>
    <row r="16" spans="1:8" x14ac:dyDescent="0.25">
      <c r="A16" s="175"/>
      <c r="B16" s="179" t="s">
        <v>14</v>
      </c>
      <c r="C16" s="1">
        <v>600</v>
      </c>
      <c r="D16" s="111">
        <v>30</v>
      </c>
      <c r="E16" s="138"/>
      <c r="F16" s="139">
        <f t="shared" si="0"/>
        <v>0</v>
      </c>
    </row>
    <row r="17" spans="1:6" x14ac:dyDescent="0.25">
      <c r="A17" s="175"/>
      <c r="B17" s="179"/>
      <c r="C17" s="1">
        <v>8</v>
      </c>
      <c r="D17" s="111">
        <v>4</v>
      </c>
      <c r="E17" s="138"/>
      <c r="F17" s="139">
        <f t="shared" si="0"/>
        <v>0</v>
      </c>
    </row>
    <row r="18" spans="1:6" ht="15.75" thickBot="1" x14ac:dyDescent="0.3">
      <c r="A18" s="176"/>
      <c r="B18" s="180" t="s">
        <v>14</v>
      </c>
      <c r="C18" s="2">
        <v>25</v>
      </c>
      <c r="D18" s="115">
        <v>2</v>
      </c>
      <c r="E18" s="140"/>
      <c r="F18" s="141">
        <f t="shared" si="0"/>
        <v>0</v>
      </c>
    </row>
    <row r="19" spans="1:6" x14ac:dyDescent="0.25">
      <c r="B19" s="11"/>
      <c r="C19" s="11"/>
      <c r="D19" s="7"/>
      <c r="E19" s="11"/>
      <c r="F19" s="7"/>
    </row>
    <row r="20" spans="1:6" ht="15.75" thickBot="1" x14ac:dyDescent="0.3">
      <c r="A20" s="7" t="s">
        <v>59</v>
      </c>
      <c r="B20" s="10"/>
      <c r="D20" s="20"/>
    </row>
    <row r="21" spans="1:6" x14ac:dyDescent="0.25">
      <c r="A21" s="166" t="s">
        <v>5</v>
      </c>
      <c r="B21" s="167"/>
      <c r="C21" s="120">
        <v>103.2</v>
      </c>
      <c r="D21" s="113">
        <v>2</v>
      </c>
      <c r="E21" s="136"/>
      <c r="F21" s="137">
        <f t="shared" si="0"/>
        <v>0</v>
      </c>
    </row>
    <row r="22" spans="1:6" x14ac:dyDescent="0.25">
      <c r="A22" s="164"/>
      <c r="B22" s="165"/>
      <c r="C22" s="1">
        <v>24</v>
      </c>
      <c r="D22" s="111">
        <v>1</v>
      </c>
      <c r="E22" s="138"/>
      <c r="F22" s="139">
        <f t="shared" si="0"/>
        <v>0</v>
      </c>
    </row>
    <row r="23" spans="1:6" x14ac:dyDescent="0.25">
      <c r="A23" s="164" t="s">
        <v>70</v>
      </c>
      <c r="B23" s="165"/>
      <c r="C23" s="1">
        <v>6</v>
      </c>
      <c r="D23" s="111">
        <v>30</v>
      </c>
      <c r="E23" s="138"/>
      <c r="F23" s="139">
        <f t="shared" si="0"/>
        <v>0</v>
      </c>
    </row>
    <row r="24" spans="1:6" x14ac:dyDescent="0.25">
      <c r="A24" s="164"/>
      <c r="B24" s="165"/>
      <c r="C24" s="1">
        <v>1</v>
      </c>
      <c r="D24" s="111">
        <v>8</v>
      </c>
      <c r="E24" s="138"/>
      <c r="F24" s="139">
        <f t="shared" si="0"/>
        <v>0</v>
      </c>
    </row>
    <row r="25" spans="1:6" x14ac:dyDescent="0.25">
      <c r="A25" s="164" t="s">
        <v>71</v>
      </c>
      <c r="B25" s="165"/>
      <c r="C25" s="1">
        <v>8</v>
      </c>
      <c r="D25" s="111">
        <v>30</v>
      </c>
      <c r="E25" s="138"/>
      <c r="F25" s="139">
        <f t="shared" si="0"/>
        <v>0</v>
      </c>
    </row>
    <row r="26" spans="1:6" x14ac:dyDescent="0.25">
      <c r="A26" s="164"/>
      <c r="B26" s="165"/>
      <c r="C26" s="1">
        <v>1</v>
      </c>
      <c r="D26" s="111">
        <v>8</v>
      </c>
      <c r="E26" s="138"/>
      <c r="F26" s="139">
        <f t="shared" si="0"/>
        <v>0</v>
      </c>
    </row>
    <row r="27" spans="1:6" x14ac:dyDescent="0.25">
      <c r="A27" s="164" t="s">
        <v>6</v>
      </c>
      <c r="B27" s="165"/>
      <c r="C27" s="1">
        <v>10</v>
      </c>
      <c r="D27" s="111">
        <v>8</v>
      </c>
      <c r="E27" s="138"/>
      <c r="F27" s="139">
        <f t="shared" si="0"/>
        <v>0</v>
      </c>
    </row>
    <row r="28" spans="1:6" x14ac:dyDescent="0.25">
      <c r="A28" s="164" t="s">
        <v>7</v>
      </c>
      <c r="B28" s="165"/>
      <c r="C28" s="1">
        <v>2</v>
      </c>
      <c r="D28" s="111">
        <v>30</v>
      </c>
      <c r="E28" s="138"/>
      <c r="F28" s="139">
        <f t="shared" si="0"/>
        <v>0</v>
      </c>
    </row>
    <row r="29" spans="1:6" x14ac:dyDescent="0.25">
      <c r="A29" s="164" t="s">
        <v>8</v>
      </c>
      <c r="B29" s="165"/>
      <c r="C29" s="1">
        <v>1</v>
      </c>
      <c r="D29" s="111">
        <v>8</v>
      </c>
      <c r="E29" s="138"/>
      <c r="F29" s="139">
        <f t="shared" si="0"/>
        <v>0</v>
      </c>
    </row>
    <row r="30" spans="1:6" x14ac:dyDescent="0.25">
      <c r="A30" s="164" t="s">
        <v>165</v>
      </c>
      <c r="B30" s="165"/>
      <c r="C30" s="1">
        <v>2</v>
      </c>
      <c r="D30" s="111">
        <v>2</v>
      </c>
      <c r="E30" s="138"/>
      <c r="F30" s="139">
        <f t="shared" si="0"/>
        <v>0</v>
      </c>
    </row>
    <row r="31" spans="1:6" x14ac:dyDescent="0.25">
      <c r="A31" s="164" t="s">
        <v>9</v>
      </c>
      <c r="B31" s="165"/>
      <c r="C31" s="1">
        <v>1</v>
      </c>
      <c r="D31" s="111">
        <v>1</v>
      </c>
      <c r="E31" s="138"/>
      <c r="F31" s="139">
        <f t="shared" si="0"/>
        <v>0</v>
      </c>
    </row>
    <row r="32" spans="1:6" ht="15.75" thickBot="1" x14ac:dyDescent="0.3">
      <c r="A32" s="172" t="s">
        <v>69</v>
      </c>
      <c r="B32" s="173"/>
      <c r="C32" s="2">
        <v>2</v>
      </c>
      <c r="D32" s="115">
        <v>4</v>
      </c>
      <c r="E32" s="140"/>
      <c r="F32" s="141">
        <f t="shared" si="0"/>
        <v>0</v>
      </c>
    </row>
    <row r="33" spans="1:6" x14ac:dyDescent="0.25">
      <c r="B33" s="11"/>
      <c r="C33" s="11"/>
      <c r="D33" s="7"/>
      <c r="E33" s="11"/>
      <c r="F33" s="7"/>
    </row>
    <row r="34" spans="1:6" ht="15.75" thickBot="1" x14ac:dyDescent="0.3">
      <c r="A34" s="13" t="s">
        <v>148</v>
      </c>
      <c r="B34" s="10"/>
      <c r="D34" s="20"/>
    </row>
    <row r="35" spans="1:6" x14ac:dyDescent="0.25">
      <c r="A35" s="168" t="s">
        <v>63</v>
      </c>
      <c r="B35" s="169"/>
      <c r="C35" s="16">
        <v>23</v>
      </c>
      <c r="D35" s="113">
        <v>4</v>
      </c>
      <c r="E35" s="136"/>
      <c r="F35" s="137">
        <f t="shared" si="0"/>
        <v>0</v>
      </c>
    </row>
    <row r="36" spans="1:6" x14ac:dyDescent="0.25">
      <c r="A36" s="170" t="s">
        <v>64</v>
      </c>
      <c r="B36" s="171"/>
      <c r="C36" s="1">
        <v>50</v>
      </c>
      <c r="D36" s="111">
        <v>4</v>
      </c>
      <c r="E36" s="138"/>
      <c r="F36" s="139">
        <f t="shared" si="0"/>
        <v>0</v>
      </c>
    </row>
    <row r="37" spans="1:6" x14ac:dyDescent="0.25">
      <c r="A37" s="170" t="s">
        <v>75</v>
      </c>
      <c r="B37" s="171"/>
      <c r="C37" s="1">
        <f>40*2</f>
        <v>80</v>
      </c>
      <c r="D37" s="111">
        <v>4</v>
      </c>
      <c r="E37" s="138"/>
      <c r="F37" s="139">
        <f t="shared" si="0"/>
        <v>0</v>
      </c>
    </row>
    <row r="38" spans="1:6" x14ac:dyDescent="0.25">
      <c r="A38" s="170" t="s">
        <v>149</v>
      </c>
      <c r="B38" s="171"/>
      <c r="C38" s="1">
        <v>236</v>
      </c>
      <c r="D38" s="111">
        <v>1</v>
      </c>
      <c r="E38" s="138"/>
      <c r="F38" s="139">
        <f t="shared" si="0"/>
        <v>0</v>
      </c>
    </row>
    <row r="39" spans="1:6" ht="14.45" customHeight="1" x14ac:dyDescent="0.25">
      <c r="A39" s="170" t="s">
        <v>19</v>
      </c>
      <c r="B39" s="171"/>
      <c r="C39" s="1">
        <v>576</v>
      </c>
      <c r="D39" s="111">
        <v>1</v>
      </c>
      <c r="E39" s="138"/>
      <c r="F39" s="139">
        <f t="shared" si="0"/>
        <v>0</v>
      </c>
    </row>
    <row r="40" spans="1:6" ht="14.45" customHeight="1" x14ac:dyDescent="0.25">
      <c r="A40" s="170" t="s">
        <v>20</v>
      </c>
      <c r="B40" s="171"/>
      <c r="C40" s="1">
        <v>123</v>
      </c>
      <c r="D40" s="111">
        <v>1</v>
      </c>
      <c r="E40" s="138"/>
      <c r="F40" s="139">
        <f t="shared" si="0"/>
        <v>0</v>
      </c>
    </row>
    <row r="41" spans="1:6" ht="15" customHeight="1" x14ac:dyDescent="0.25">
      <c r="A41" s="170" t="s">
        <v>21</v>
      </c>
      <c r="B41" s="171"/>
      <c r="C41" s="1">
        <v>441</v>
      </c>
      <c r="D41" s="111">
        <v>1</v>
      </c>
      <c r="E41" s="138"/>
      <c r="F41" s="139">
        <f t="shared" si="0"/>
        <v>0</v>
      </c>
    </row>
    <row r="42" spans="1:6" x14ac:dyDescent="0.25">
      <c r="A42" s="170" t="s">
        <v>54</v>
      </c>
      <c r="B42" s="171"/>
      <c r="C42" s="1">
        <f>2*12</f>
        <v>24</v>
      </c>
      <c r="D42" s="111">
        <v>1</v>
      </c>
      <c r="E42" s="138"/>
      <c r="F42" s="139">
        <f t="shared" si="0"/>
        <v>0</v>
      </c>
    </row>
    <row r="43" spans="1:6" ht="15.75" thickBot="1" x14ac:dyDescent="0.3">
      <c r="A43" s="200" t="s">
        <v>55</v>
      </c>
      <c r="B43" s="201"/>
      <c r="C43" s="2">
        <f>2*10.5</f>
        <v>21</v>
      </c>
      <c r="D43" s="115">
        <v>1</v>
      </c>
      <c r="E43" s="140"/>
      <c r="F43" s="141">
        <f t="shared" si="0"/>
        <v>0</v>
      </c>
    </row>
    <row r="44" spans="1:6" ht="15.75" thickBot="1" x14ac:dyDescent="0.3">
      <c r="B44" s="11"/>
      <c r="C44" s="11"/>
      <c r="D44" s="7"/>
      <c r="E44" s="11"/>
      <c r="F44" s="7"/>
    </row>
    <row r="45" spans="1:6" ht="15.75" thickBot="1" x14ac:dyDescent="0.3">
      <c r="A45" s="204" t="s">
        <v>12</v>
      </c>
      <c r="B45" s="205"/>
      <c r="C45" s="17">
        <v>90</v>
      </c>
      <c r="D45" s="121">
        <v>2</v>
      </c>
      <c r="E45" s="142"/>
      <c r="F45" s="143">
        <f t="shared" si="0"/>
        <v>0</v>
      </c>
    </row>
    <row r="46" spans="1:6" x14ac:dyDescent="0.25">
      <c r="B46" s="11"/>
      <c r="C46" s="11"/>
      <c r="D46" s="7"/>
      <c r="E46" s="11"/>
      <c r="F46" s="7"/>
    </row>
    <row r="47" spans="1:6" ht="15.75" thickBot="1" x14ac:dyDescent="0.3">
      <c r="A47" s="13" t="s">
        <v>60</v>
      </c>
      <c r="D47" s="20"/>
    </row>
    <row r="48" spans="1:6" x14ac:dyDescent="0.25">
      <c r="A48" s="202" t="s">
        <v>144</v>
      </c>
      <c r="B48" s="203"/>
      <c r="C48" s="16">
        <v>50</v>
      </c>
      <c r="D48" s="113">
        <v>8</v>
      </c>
      <c r="E48" s="136"/>
      <c r="F48" s="137">
        <f t="shared" si="0"/>
        <v>0</v>
      </c>
    </row>
    <row r="49" spans="1:6" x14ac:dyDescent="0.25">
      <c r="A49" s="159" t="s">
        <v>145</v>
      </c>
      <c r="B49" s="160"/>
      <c r="C49" s="1">
        <v>94</v>
      </c>
      <c r="D49" s="111">
        <v>8</v>
      </c>
      <c r="E49" s="138"/>
      <c r="F49" s="139">
        <f t="shared" si="0"/>
        <v>0</v>
      </c>
    </row>
    <row r="50" spans="1:6" x14ac:dyDescent="0.25">
      <c r="A50" s="159" t="s">
        <v>150</v>
      </c>
      <c r="B50" s="160"/>
      <c r="C50" s="1">
        <v>21</v>
      </c>
      <c r="D50" s="111">
        <v>30</v>
      </c>
      <c r="E50" s="138"/>
      <c r="F50" s="139">
        <f t="shared" si="0"/>
        <v>0</v>
      </c>
    </row>
    <row r="51" spans="1:6" x14ac:dyDescent="0.25">
      <c r="A51" s="159" t="s">
        <v>50</v>
      </c>
      <c r="B51" s="160"/>
      <c r="C51" s="1">
        <v>4</v>
      </c>
      <c r="D51" s="111">
        <v>4</v>
      </c>
      <c r="E51" s="138"/>
      <c r="F51" s="139">
        <f t="shared" si="0"/>
        <v>0</v>
      </c>
    </row>
    <row r="52" spans="1:6" ht="15.75" thickBot="1" x14ac:dyDescent="0.3">
      <c r="A52" s="162" t="s">
        <v>51</v>
      </c>
      <c r="B52" s="163"/>
      <c r="C52" s="2">
        <v>5</v>
      </c>
      <c r="D52" s="115">
        <v>8</v>
      </c>
      <c r="E52" s="140"/>
      <c r="F52" s="141">
        <f t="shared" si="0"/>
        <v>0</v>
      </c>
    </row>
    <row r="53" spans="1:6" ht="15.75" thickBot="1" x14ac:dyDescent="0.3">
      <c r="E53" s="20"/>
    </row>
    <row r="54" spans="1:6" ht="15.75" thickBot="1" x14ac:dyDescent="0.3">
      <c r="A54" s="27"/>
      <c r="B54" s="28"/>
      <c r="C54" s="29"/>
      <c r="D54" s="29"/>
      <c r="E54" s="25" t="s">
        <v>79</v>
      </c>
      <c r="F54" s="24">
        <f>SUM(F7:F53)</f>
        <v>0</v>
      </c>
    </row>
    <row r="55" spans="1:6" x14ac:dyDescent="0.25">
      <c r="A55" s="13" t="s">
        <v>153</v>
      </c>
      <c r="B55" s="20"/>
      <c r="E55" s="88"/>
      <c r="F55" s="22"/>
    </row>
    <row r="56" spans="1:6" x14ac:dyDescent="0.25">
      <c r="A56" s="89" t="s">
        <v>154</v>
      </c>
      <c r="B56" s="6"/>
      <c r="E56" s="88"/>
      <c r="F56" s="22"/>
    </row>
    <row r="57" spans="1:6" x14ac:dyDescent="0.25">
      <c r="A57" s="89" t="s">
        <v>155</v>
      </c>
      <c r="B57" s="6"/>
      <c r="C57" s="116" t="s">
        <v>81</v>
      </c>
      <c r="D57" s="258" t="s">
        <v>171</v>
      </c>
      <c r="E57" s="258"/>
      <c r="F57" s="258"/>
    </row>
    <row r="58" spans="1:6" x14ac:dyDescent="0.25">
      <c r="A58" s="89" t="s">
        <v>156</v>
      </c>
      <c r="B58" s="96"/>
      <c r="C58" s="117"/>
      <c r="E58" s="88"/>
      <c r="F58" s="22"/>
    </row>
    <row r="59" spans="1:6" x14ac:dyDescent="0.25">
      <c r="A59" s="89" t="s">
        <v>157</v>
      </c>
      <c r="B59" s="6"/>
      <c r="C59" s="117" t="s">
        <v>166</v>
      </c>
      <c r="D59" s="258" t="s">
        <v>171</v>
      </c>
      <c r="E59" s="258"/>
      <c r="F59" s="258"/>
    </row>
    <row r="60" spans="1:6" x14ac:dyDescent="0.25">
      <c r="A60" s="89" t="s">
        <v>158</v>
      </c>
      <c r="B60" s="6"/>
      <c r="E60" s="88"/>
      <c r="F60" s="22"/>
    </row>
    <row r="61" spans="1:6" x14ac:dyDescent="0.25">
      <c r="E61" s="88"/>
      <c r="F61" s="22"/>
    </row>
    <row r="62" spans="1:6" x14ac:dyDescent="0.25">
      <c r="A62" s="21" t="s">
        <v>68</v>
      </c>
    </row>
    <row r="63" spans="1:6" x14ac:dyDescent="0.25">
      <c r="A63" s="161" t="s">
        <v>61</v>
      </c>
      <c r="B63" s="161"/>
      <c r="C63" s="161"/>
      <c r="D63" s="161"/>
      <c r="E63" s="161"/>
    </row>
    <row r="64" spans="1:6" x14ac:dyDescent="0.25">
      <c r="A64" s="161" t="s">
        <v>62</v>
      </c>
      <c r="B64" s="161"/>
      <c r="C64" s="161"/>
      <c r="D64" s="161"/>
      <c r="E64" s="161"/>
    </row>
    <row r="65" spans="1:5" x14ac:dyDescent="0.25">
      <c r="A65" s="161" t="s">
        <v>65</v>
      </c>
      <c r="B65" s="161"/>
      <c r="C65" s="161"/>
      <c r="D65" s="161"/>
      <c r="E65" s="161"/>
    </row>
    <row r="66" spans="1:5" x14ac:dyDescent="0.25">
      <c r="A66" s="161" t="s">
        <v>66</v>
      </c>
      <c r="B66" s="161"/>
      <c r="C66" s="161"/>
      <c r="D66" s="161"/>
      <c r="E66" s="161"/>
    </row>
    <row r="67" spans="1:5" x14ac:dyDescent="0.25">
      <c r="A67" s="161" t="s">
        <v>67</v>
      </c>
      <c r="B67" s="161"/>
      <c r="C67" s="161"/>
      <c r="D67" s="161"/>
      <c r="E67" s="161"/>
    </row>
    <row r="68" spans="1:5" x14ac:dyDescent="0.25">
      <c r="A68" s="161" t="s">
        <v>152</v>
      </c>
      <c r="B68" s="161"/>
      <c r="C68" s="161"/>
      <c r="D68" s="161"/>
      <c r="E68" s="161"/>
    </row>
    <row r="69" spans="1:5" x14ac:dyDescent="0.25">
      <c r="A69" s="161" t="s">
        <v>151</v>
      </c>
      <c r="B69" s="161"/>
      <c r="C69" s="161"/>
      <c r="D69" s="161"/>
      <c r="E69" s="161"/>
    </row>
    <row r="71" spans="1:5" x14ac:dyDescent="0.25">
      <c r="A71" s="135" t="s">
        <v>168</v>
      </c>
    </row>
    <row r="72" spans="1:5" x14ac:dyDescent="0.25">
      <c r="A72" s="135" t="s">
        <v>169</v>
      </c>
    </row>
    <row r="73" spans="1:5" x14ac:dyDescent="0.25">
      <c r="A73" s="135" t="s">
        <v>170</v>
      </c>
    </row>
  </sheetData>
  <mergeCells count="46">
    <mergeCell ref="A42:B42"/>
    <mergeCell ref="A43:B43"/>
    <mergeCell ref="A48:B48"/>
    <mergeCell ref="A49:B49"/>
    <mergeCell ref="A37:B37"/>
    <mergeCell ref="A38:B38"/>
    <mergeCell ref="A39:B39"/>
    <mergeCell ref="A40:B40"/>
    <mergeCell ref="A41:B41"/>
    <mergeCell ref="A45:B45"/>
    <mergeCell ref="A1:F1"/>
    <mergeCell ref="E3:E5"/>
    <mergeCell ref="F3:F5"/>
    <mergeCell ref="D4:D5"/>
    <mergeCell ref="C3:D3"/>
    <mergeCell ref="C4:C5"/>
    <mergeCell ref="A3:B5"/>
    <mergeCell ref="A7:A12"/>
    <mergeCell ref="A14:A18"/>
    <mergeCell ref="B7:B8"/>
    <mergeCell ref="B14"/>
    <mergeCell ref="B10:B12"/>
    <mergeCell ref="B16:B18"/>
    <mergeCell ref="A35:B35"/>
    <mergeCell ref="A36:B36"/>
    <mergeCell ref="A29:B29"/>
    <mergeCell ref="A31:B31"/>
    <mergeCell ref="A32:B32"/>
    <mergeCell ref="A30:B30"/>
    <mergeCell ref="A28:B28"/>
    <mergeCell ref="A27:B27"/>
    <mergeCell ref="A25:B26"/>
    <mergeCell ref="A23:B24"/>
    <mergeCell ref="A21:B22"/>
    <mergeCell ref="A50:B50"/>
    <mergeCell ref="A67:E67"/>
    <mergeCell ref="A68:E68"/>
    <mergeCell ref="A69:E69"/>
    <mergeCell ref="A63:E63"/>
    <mergeCell ref="A64:E64"/>
    <mergeCell ref="A65:E65"/>
    <mergeCell ref="A66:E66"/>
    <mergeCell ref="A51:B51"/>
    <mergeCell ref="A52:B52"/>
    <mergeCell ref="D57:F57"/>
    <mergeCell ref="D59:F59"/>
  </mergeCells>
  <printOptions horizontalCentered="1"/>
  <pageMargins left="0.19685039370078741" right="0.19685039370078741" top="0.39370078740157483" bottom="0.78740157480314965" header="0.39370078740157483" footer="0.39370078740157483"/>
  <pageSetup paperSize="9" scale="99" fitToHeight="0" orientation="portrait" horizontalDpi="300" verticalDpi="300" r:id="rId1"/>
  <headerFooter>
    <oddFooter>&amp;L&amp;"-,Tučné" důvěrné&amp;C&amp;D&amp;Rstránka &amp;P z &amp;N celkem</oddFooter>
  </headerFooter>
  <rowBreaks count="1" manualBreakCount="1">
    <brk id="4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9"/>
  <sheetViews>
    <sheetView zoomScaleNormal="100" workbookViewId="0">
      <pane xSplit="1" ySplit="6" topLeftCell="B34" activePane="bottomRight" state="frozen"/>
      <selection pane="topRight" activeCell="B1" sqref="B1"/>
      <selection pane="bottomLeft" activeCell="A6" sqref="A6"/>
      <selection pane="bottomRight" activeCell="C47" sqref="C47"/>
    </sheetView>
  </sheetViews>
  <sheetFormatPr defaultColWidth="8.85546875" defaultRowHeight="15" x14ac:dyDescent="0.25"/>
  <cols>
    <col min="1" max="1" width="36.28515625" style="11" bestFit="1" customWidth="1"/>
    <col min="2" max="2" width="13.28515625" style="9" bestFit="1" customWidth="1"/>
    <col min="3" max="3" width="12.28515625" style="4" customWidth="1"/>
    <col min="4" max="4" width="12.28515625" style="10" customWidth="1"/>
    <col min="5" max="5" width="12.7109375" style="11" customWidth="1"/>
    <col min="6" max="6" width="12.7109375" style="7" customWidth="1"/>
    <col min="7" max="16384" width="8.85546875" style="6"/>
  </cols>
  <sheetData>
    <row r="1" spans="1:6" ht="15.75" x14ac:dyDescent="0.25">
      <c r="A1" s="181" t="s">
        <v>163</v>
      </c>
      <c r="B1" s="181"/>
      <c r="C1" s="181"/>
      <c r="D1" s="181"/>
      <c r="E1" s="181"/>
      <c r="F1" s="181"/>
    </row>
    <row r="2" spans="1:6" ht="14.45" customHeight="1" x14ac:dyDescent="0.25">
      <c r="A2" s="181" t="s">
        <v>143</v>
      </c>
      <c r="B2" s="181"/>
      <c r="C2" s="181"/>
      <c r="D2" s="181"/>
      <c r="E2" s="181"/>
      <c r="F2" s="181"/>
    </row>
    <row r="3" spans="1:6" ht="15.75" thickBot="1" x14ac:dyDescent="0.3">
      <c r="A3" s="8"/>
      <c r="B3" s="12"/>
      <c r="C3" s="5"/>
      <c r="D3" s="108"/>
      <c r="E3" s="8"/>
    </row>
    <row r="4" spans="1:6" ht="14.45" customHeight="1" x14ac:dyDescent="0.25">
      <c r="A4" s="194"/>
      <c r="B4" s="206"/>
      <c r="C4" s="209" t="s">
        <v>0</v>
      </c>
      <c r="D4" s="209"/>
      <c r="E4" s="214" t="s">
        <v>76</v>
      </c>
      <c r="F4" s="185" t="s">
        <v>77</v>
      </c>
    </row>
    <row r="5" spans="1:6" s="14" customFormat="1" ht="14.45" customHeight="1" x14ac:dyDescent="0.2">
      <c r="A5" s="196"/>
      <c r="B5" s="207"/>
      <c r="C5" s="210" t="s">
        <v>52</v>
      </c>
      <c r="D5" s="212" t="s">
        <v>167</v>
      </c>
      <c r="E5" s="215"/>
      <c r="F5" s="186"/>
    </row>
    <row r="6" spans="1:6" s="15" customFormat="1" ht="34.9" customHeight="1" thickBot="1" x14ac:dyDescent="0.3">
      <c r="A6" s="198"/>
      <c r="B6" s="208"/>
      <c r="C6" s="211"/>
      <c r="D6" s="213"/>
      <c r="E6" s="216"/>
      <c r="F6" s="187"/>
    </row>
    <row r="7" spans="1:6" ht="15.75" thickBot="1" x14ac:dyDescent="0.3">
      <c r="A7" s="7" t="s">
        <v>58</v>
      </c>
      <c r="D7" s="109"/>
    </row>
    <row r="8" spans="1:6" x14ac:dyDescent="0.25">
      <c r="A8" s="174" t="s">
        <v>1</v>
      </c>
      <c r="B8" s="177" t="s">
        <v>4</v>
      </c>
      <c r="C8" s="16">
        <f>20+2</f>
        <v>22</v>
      </c>
      <c r="D8" s="112">
        <v>15</v>
      </c>
      <c r="E8" s="144"/>
      <c r="F8" s="137">
        <f t="shared" ref="F8:F13" si="0">C8*D8*E8</f>
        <v>0</v>
      </c>
    </row>
    <row r="9" spans="1:6" x14ac:dyDescent="0.25">
      <c r="A9" s="175"/>
      <c r="B9" s="178"/>
      <c r="C9" s="1">
        <v>600</v>
      </c>
      <c r="D9" s="110">
        <v>15</v>
      </c>
      <c r="E9" s="145"/>
      <c r="F9" s="139">
        <f t="shared" si="0"/>
        <v>0</v>
      </c>
    </row>
    <row r="10" spans="1:6" s="4" customFormat="1" x14ac:dyDescent="0.25">
      <c r="A10" s="175"/>
      <c r="B10" s="122" t="s">
        <v>14</v>
      </c>
      <c r="C10" s="1">
        <f>600-93+8+25</f>
        <v>540</v>
      </c>
      <c r="D10" s="110">
        <v>15</v>
      </c>
      <c r="E10" s="145"/>
      <c r="F10" s="139">
        <f t="shared" si="0"/>
        <v>0</v>
      </c>
    </row>
    <row r="11" spans="1:6" s="4" customFormat="1" x14ac:dyDescent="0.25">
      <c r="A11" s="119" t="s">
        <v>2</v>
      </c>
      <c r="B11" s="118" t="s">
        <v>3</v>
      </c>
      <c r="C11" s="1">
        <v>38</v>
      </c>
      <c r="D11" s="110">
        <v>15</v>
      </c>
      <c r="E11" s="145"/>
      <c r="F11" s="139">
        <f t="shared" si="0"/>
        <v>0</v>
      </c>
    </row>
    <row r="12" spans="1:6" s="4" customFormat="1" x14ac:dyDescent="0.25">
      <c r="A12" s="175" t="s">
        <v>16</v>
      </c>
      <c r="B12" s="118" t="s">
        <v>4</v>
      </c>
      <c r="C12" s="1">
        <v>22</v>
      </c>
      <c r="D12" s="110">
        <v>15</v>
      </c>
      <c r="E12" s="145"/>
      <c r="F12" s="139">
        <f t="shared" si="0"/>
        <v>0</v>
      </c>
    </row>
    <row r="13" spans="1:6" s="4" customFormat="1" ht="15.75" thickBot="1" x14ac:dyDescent="0.3">
      <c r="A13" s="176"/>
      <c r="B13" s="123" t="s">
        <v>14</v>
      </c>
      <c r="C13" s="2">
        <f>C10</f>
        <v>540</v>
      </c>
      <c r="D13" s="114">
        <v>15</v>
      </c>
      <c r="E13" s="146"/>
      <c r="F13" s="141">
        <f t="shared" si="0"/>
        <v>0</v>
      </c>
    </row>
    <row r="14" spans="1:6" s="4" customFormat="1" x14ac:dyDescent="0.25">
      <c r="A14" s="11"/>
      <c r="B14" s="11"/>
      <c r="C14" s="11"/>
      <c r="D14" s="10"/>
      <c r="E14" s="11"/>
      <c r="F14" s="11"/>
    </row>
    <row r="15" spans="1:6" s="4" customFormat="1" ht="15.75" thickBot="1" x14ac:dyDescent="0.3">
      <c r="A15" s="7" t="s">
        <v>59</v>
      </c>
      <c r="B15" s="10"/>
      <c r="D15" s="109"/>
      <c r="E15" s="11"/>
      <c r="F15" s="20"/>
    </row>
    <row r="16" spans="1:6" s="4" customFormat="1" x14ac:dyDescent="0.25">
      <c r="A16" s="166" t="s">
        <v>5</v>
      </c>
      <c r="B16" s="167"/>
      <c r="C16" s="120">
        <f>103+24</f>
        <v>127</v>
      </c>
      <c r="D16" s="112">
        <v>15</v>
      </c>
      <c r="E16" s="148"/>
      <c r="F16" s="137">
        <f t="shared" ref="F16:F22" si="1">C16*D16*E16</f>
        <v>0</v>
      </c>
    </row>
    <row r="17" spans="1:6" s="4" customFormat="1" x14ac:dyDescent="0.25">
      <c r="A17" s="164" t="s">
        <v>70</v>
      </c>
      <c r="B17" s="165"/>
      <c r="C17" s="1">
        <v>7</v>
      </c>
      <c r="D17" s="110">
        <v>15</v>
      </c>
      <c r="E17" s="145"/>
      <c r="F17" s="139">
        <f t="shared" si="1"/>
        <v>0</v>
      </c>
    </row>
    <row r="18" spans="1:6" s="4" customFormat="1" x14ac:dyDescent="0.25">
      <c r="A18" s="164" t="s">
        <v>71</v>
      </c>
      <c r="B18" s="165"/>
      <c r="C18" s="1">
        <v>9</v>
      </c>
      <c r="D18" s="110">
        <v>15</v>
      </c>
      <c r="E18" s="145"/>
      <c r="F18" s="139">
        <f t="shared" si="1"/>
        <v>0</v>
      </c>
    </row>
    <row r="19" spans="1:6" s="4" customFormat="1" x14ac:dyDescent="0.25">
      <c r="A19" s="164" t="s">
        <v>6</v>
      </c>
      <c r="B19" s="165"/>
      <c r="C19" s="1">
        <v>10</v>
      </c>
      <c r="D19" s="110">
        <v>15</v>
      </c>
      <c r="E19" s="145"/>
      <c r="F19" s="139">
        <f t="shared" si="1"/>
        <v>0</v>
      </c>
    </row>
    <row r="20" spans="1:6" s="4" customFormat="1" x14ac:dyDescent="0.25">
      <c r="A20" s="164" t="s">
        <v>7</v>
      </c>
      <c r="B20" s="165"/>
      <c r="C20" s="1">
        <v>2</v>
      </c>
      <c r="D20" s="110">
        <v>15</v>
      </c>
      <c r="E20" s="145"/>
      <c r="F20" s="139">
        <f t="shared" si="1"/>
        <v>0</v>
      </c>
    </row>
    <row r="21" spans="1:6" s="4" customFormat="1" x14ac:dyDescent="0.25">
      <c r="A21" s="164" t="s">
        <v>8</v>
      </c>
      <c r="B21" s="165"/>
      <c r="C21" s="1">
        <v>1</v>
      </c>
      <c r="D21" s="110">
        <v>15</v>
      </c>
      <c r="E21" s="145"/>
      <c r="F21" s="139">
        <f t="shared" si="1"/>
        <v>0</v>
      </c>
    </row>
    <row r="22" spans="1:6" s="4" customFormat="1" ht="15.75" thickBot="1" x14ac:dyDescent="0.3">
      <c r="A22" s="172" t="s">
        <v>165</v>
      </c>
      <c r="B22" s="173"/>
      <c r="C22" s="2">
        <v>2</v>
      </c>
      <c r="D22" s="114">
        <v>15</v>
      </c>
      <c r="E22" s="146"/>
      <c r="F22" s="141">
        <f t="shared" si="1"/>
        <v>0</v>
      </c>
    </row>
    <row r="23" spans="1:6" s="4" customFormat="1" x14ac:dyDescent="0.25">
      <c r="A23" s="11"/>
      <c r="B23" s="11"/>
      <c r="C23" s="11"/>
      <c r="D23" s="10"/>
      <c r="E23" s="11"/>
      <c r="F23" s="11"/>
    </row>
    <row r="24" spans="1:6" s="4" customFormat="1" ht="15.75" thickBot="1" x14ac:dyDescent="0.3">
      <c r="A24" s="13" t="s">
        <v>148</v>
      </c>
      <c r="B24" s="10"/>
      <c r="D24" s="109"/>
      <c r="E24" s="11"/>
      <c r="F24" s="20"/>
    </row>
    <row r="25" spans="1:6" s="4" customFormat="1" x14ac:dyDescent="0.25">
      <c r="A25" s="168" t="s">
        <v>63</v>
      </c>
      <c r="B25" s="169"/>
      <c r="C25" s="16">
        <v>23</v>
      </c>
      <c r="D25" s="112">
        <v>15</v>
      </c>
      <c r="E25" s="144"/>
      <c r="F25" s="137">
        <f t="shared" ref="F25:F33" si="2">C25*D25*E25</f>
        <v>0</v>
      </c>
    </row>
    <row r="26" spans="1:6" s="4" customFormat="1" x14ac:dyDescent="0.25">
      <c r="A26" s="170" t="s">
        <v>64</v>
      </c>
      <c r="B26" s="171"/>
      <c r="C26" s="1">
        <v>50</v>
      </c>
      <c r="D26" s="110">
        <v>15</v>
      </c>
      <c r="E26" s="145"/>
      <c r="F26" s="139">
        <f t="shared" si="2"/>
        <v>0</v>
      </c>
    </row>
    <row r="27" spans="1:6" s="4" customFormat="1" x14ac:dyDescent="0.25">
      <c r="A27" s="170" t="s">
        <v>75</v>
      </c>
      <c r="B27" s="171"/>
      <c r="C27" s="1">
        <f>40*2</f>
        <v>80</v>
      </c>
      <c r="D27" s="110">
        <v>15</v>
      </c>
      <c r="E27" s="145"/>
      <c r="F27" s="139">
        <f t="shared" si="2"/>
        <v>0</v>
      </c>
    </row>
    <row r="28" spans="1:6" s="4" customFormat="1" x14ac:dyDescent="0.25">
      <c r="A28" s="170" t="s">
        <v>149</v>
      </c>
      <c r="B28" s="171"/>
      <c r="C28" s="1">
        <v>236</v>
      </c>
      <c r="D28" s="110">
        <v>15</v>
      </c>
      <c r="E28" s="145"/>
      <c r="F28" s="139">
        <f t="shared" si="2"/>
        <v>0</v>
      </c>
    </row>
    <row r="29" spans="1:6" s="4" customFormat="1" ht="14.45" customHeight="1" x14ac:dyDescent="0.25">
      <c r="A29" s="170" t="s">
        <v>19</v>
      </c>
      <c r="B29" s="171"/>
      <c r="C29" s="1">
        <v>576</v>
      </c>
      <c r="D29" s="110">
        <v>15</v>
      </c>
      <c r="E29" s="145"/>
      <c r="F29" s="139">
        <f t="shared" si="2"/>
        <v>0</v>
      </c>
    </row>
    <row r="30" spans="1:6" s="4" customFormat="1" ht="14.45" customHeight="1" x14ac:dyDescent="0.25">
      <c r="A30" s="170" t="s">
        <v>20</v>
      </c>
      <c r="B30" s="171"/>
      <c r="C30" s="1">
        <v>123</v>
      </c>
      <c r="D30" s="110">
        <v>15</v>
      </c>
      <c r="E30" s="145"/>
      <c r="F30" s="139">
        <f t="shared" si="2"/>
        <v>0</v>
      </c>
    </row>
    <row r="31" spans="1:6" s="4" customFormat="1" ht="15" customHeight="1" x14ac:dyDescent="0.25">
      <c r="A31" s="170" t="s">
        <v>21</v>
      </c>
      <c r="B31" s="171"/>
      <c r="C31" s="1">
        <v>441</v>
      </c>
      <c r="D31" s="110">
        <v>15</v>
      </c>
      <c r="E31" s="145"/>
      <c r="F31" s="139">
        <f t="shared" si="2"/>
        <v>0</v>
      </c>
    </row>
    <row r="32" spans="1:6" s="4" customFormat="1" x14ac:dyDescent="0.25">
      <c r="A32" s="170" t="s">
        <v>54</v>
      </c>
      <c r="B32" s="171"/>
      <c r="C32" s="1">
        <f>2*12</f>
        <v>24</v>
      </c>
      <c r="D32" s="110">
        <v>15</v>
      </c>
      <c r="E32" s="145"/>
      <c r="F32" s="139">
        <f t="shared" si="2"/>
        <v>0</v>
      </c>
    </row>
    <row r="33" spans="1:6" s="4" customFormat="1" ht="15.75" thickBot="1" x14ac:dyDescent="0.3">
      <c r="A33" s="200" t="s">
        <v>55</v>
      </c>
      <c r="B33" s="201"/>
      <c r="C33" s="2">
        <f>2*10.5</f>
        <v>21</v>
      </c>
      <c r="D33" s="114">
        <v>15</v>
      </c>
      <c r="E33" s="146"/>
      <c r="F33" s="141">
        <f t="shared" si="2"/>
        <v>0</v>
      </c>
    </row>
    <row r="34" spans="1:6" s="4" customFormat="1" ht="15.75" thickBot="1" x14ac:dyDescent="0.3">
      <c r="A34" s="11"/>
      <c r="B34" s="11"/>
      <c r="C34" s="11"/>
      <c r="D34" s="10"/>
      <c r="E34" s="11"/>
      <c r="F34" s="11"/>
    </row>
    <row r="35" spans="1:6" s="4" customFormat="1" ht="15.75" thickBot="1" x14ac:dyDescent="0.3">
      <c r="A35" s="204" t="s">
        <v>12</v>
      </c>
      <c r="B35" s="205"/>
      <c r="C35" s="17">
        <v>90</v>
      </c>
      <c r="D35" s="124">
        <v>15</v>
      </c>
      <c r="E35" s="147"/>
      <c r="F35" s="143">
        <f>C35*D35*E35</f>
        <v>0</v>
      </c>
    </row>
    <row r="36" spans="1:6" s="4" customFormat="1" x14ac:dyDescent="0.25">
      <c r="A36" s="11"/>
      <c r="B36" s="11"/>
      <c r="C36" s="11"/>
      <c r="D36" s="10"/>
      <c r="E36" s="11"/>
      <c r="F36" s="11"/>
    </row>
    <row r="37" spans="1:6" s="4" customFormat="1" ht="15.75" thickBot="1" x14ac:dyDescent="0.3">
      <c r="A37" s="13" t="s">
        <v>60</v>
      </c>
      <c r="B37" s="9"/>
      <c r="D37" s="109"/>
      <c r="E37" s="11"/>
      <c r="F37" s="20"/>
    </row>
    <row r="38" spans="1:6" s="4" customFormat="1" x14ac:dyDescent="0.25">
      <c r="A38" s="168" t="s">
        <v>144</v>
      </c>
      <c r="B38" s="169"/>
      <c r="C38" s="16">
        <v>50</v>
      </c>
      <c r="D38" s="112">
        <v>15</v>
      </c>
      <c r="E38" s="144"/>
      <c r="F38" s="137">
        <f>C38*D38*E38</f>
        <v>0</v>
      </c>
    </row>
    <row r="39" spans="1:6" s="4" customFormat="1" x14ac:dyDescent="0.25">
      <c r="A39" s="170" t="s">
        <v>145</v>
      </c>
      <c r="B39" s="171"/>
      <c r="C39" s="1">
        <v>94</v>
      </c>
      <c r="D39" s="110">
        <v>15</v>
      </c>
      <c r="E39" s="145"/>
      <c r="F39" s="139">
        <f>C39*D39*E39</f>
        <v>0</v>
      </c>
    </row>
    <row r="40" spans="1:6" s="4" customFormat="1" x14ac:dyDescent="0.25">
      <c r="A40" s="170" t="s">
        <v>150</v>
      </c>
      <c r="B40" s="171"/>
      <c r="C40" s="1">
        <f>21-4</f>
        <v>17</v>
      </c>
      <c r="D40" s="110">
        <v>15</v>
      </c>
      <c r="E40" s="145"/>
      <c r="F40" s="139">
        <f>C40*D40*E40</f>
        <v>0</v>
      </c>
    </row>
    <row r="41" spans="1:6" s="4" customFormat="1" x14ac:dyDescent="0.25">
      <c r="A41" s="170" t="s">
        <v>50</v>
      </c>
      <c r="B41" s="171"/>
      <c r="C41" s="1">
        <v>4</v>
      </c>
      <c r="D41" s="110">
        <v>15</v>
      </c>
      <c r="E41" s="145"/>
      <c r="F41" s="139">
        <f>C41*D41*E41</f>
        <v>0</v>
      </c>
    </row>
    <row r="42" spans="1:6" s="4" customFormat="1" ht="15.75" thickBot="1" x14ac:dyDescent="0.3">
      <c r="A42" s="200" t="s">
        <v>51</v>
      </c>
      <c r="B42" s="201"/>
      <c r="C42" s="2">
        <v>5</v>
      </c>
      <c r="D42" s="114">
        <v>15</v>
      </c>
      <c r="E42" s="146"/>
      <c r="F42" s="141">
        <f>C42*D42*E42</f>
        <v>0</v>
      </c>
    </row>
    <row r="43" spans="1:6" s="4" customFormat="1" ht="15.75" thickBot="1" x14ac:dyDescent="0.3">
      <c r="A43" s="11"/>
      <c r="B43" s="9"/>
      <c r="D43" s="10"/>
      <c r="E43" s="7"/>
    </row>
    <row r="44" spans="1:6" s="4" customFormat="1" ht="15.75" thickBot="1" x14ac:dyDescent="0.3">
      <c r="A44" s="217" t="s">
        <v>79</v>
      </c>
      <c r="B44" s="218"/>
      <c r="C44" s="218"/>
      <c r="D44" s="218"/>
      <c r="E44" s="219"/>
      <c r="F44" s="107">
        <f>SUM(F8:F43)</f>
        <v>0</v>
      </c>
    </row>
    <row r="45" spans="1:6" s="4" customFormat="1" x14ac:dyDescent="0.25">
      <c r="A45" s="13" t="s">
        <v>153</v>
      </c>
      <c r="B45" s="20"/>
      <c r="D45" s="10"/>
      <c r="E45" s="23"/>
      <c r="F45" s="23"/>
    </row>
    <row r="46" spans="1:6" s="4" customFormat="1" x14ac:dyDescent="0.25">
      <c r="A46" s="106" t="s">
        <v>161</v>
      </c>
      <c r="B46" s="6"/>
      <c r="C46" s="116" t="s">
        <v>81</v>
      </c>
      <c r="D46" s="258" t="s">
        <v>172</v>
      </c>
      <c r="E46" s="258"/>
      <c r="F46" s="258"/>
    </row>
    <row r="47" spans="1:6" s="4" customFormat="1" x14ac:dyDescent="0.25">
      <c r="A47" s="11"/>
      <c r="B47" s="9"/>
      <c r="C47" s="117"/>
      <c r="D47" s="10"/>
      <c r="E47" s="23"/>
      <c r="F47" s="23"/>
    </row>
    <row r="48" spans="1:6" s="4" customFormat="1" x14ac:dyDescent="0.25">
      <c r="A48" s="21" t="s">
        <v>68</v>
      </c>
      <c r="B48" s="9"/>
      <c r="C48" s="117" t="s">
        <v>166</v>
      </c>
      <c r="D48" s="258" t="s">
        <v>173</v>
      </c>
      <c r="E48" s="258"/>
      <c r="F48" s="258"/>
    </row>
    <row r="49" spans="1:6" s="4" customFormat="1" x14ac:dyDescent="0.25">
      <c r="A49" s="161" t="s">
        <v>61</v>
      </c>
      <c r="B49" s="161"/>
      <c r="D49" s="10"/>
      <c r="E49" s="11"/>
      <c r="F49" s="7"/>
    </row>
    <row r="50" spans="1:6" s="4" customFormat="1" x14ac:dyDescent="0.25">
      <c r="A50" s="161" t="s">
        <v>62</v>
      </c>
      <c r="B50" s="161"/>
      <c r="D50" s="10"/>
      <c r="E50" s="11"/>
      <c r="F50" s="7"/>
    </row>
    <row r="51" spans="1:6" s="4" customFormat="1" x14ac:dyDescent="0.25">
      <c r="A51" s="161" t="s">
        <v>65</v>
      </c>
      <c r="B51" s="161"/>
      <c r="D51" s="10"/>
      <c r="E51" s="11"/>
      <c r="F51" s="7"/>
    </row>
    <row r="52" spans="1:6" s="4" customFormat="1" x14ac:dyDescent="0.25">
      <c r="A52" s="161" t="s">
        <v>66</v>
      </c>
      <c r="B52" s="161"/>
      <c r="D52" s="10"/>
      <c r="E52" s="11"/>
      <c r="F52" s="7"/>
    </row>
    <row r="53" spans="1:6" s="4" customFormat="1" x14ac:dyDescent="0.25">
      <c r="A53" s="161" t="s">
        <v>67</v>
      </c>
      <c r="B53" s="161"/>
      <c r="D53" s="10"/>
      <c r="E53" s="11"/>
      <c r="F53" s="7"/>
    </row>
    <row r="54" spans="1:6" s="4" customFormat="1" x14ac:dyDescent="0.25">
      <c r="A54" s="220" t="s">
        <v>152</v>
      </c>
      <c r="B54" s="220"/>
      <c r="D54" s="10"/>
      <c r="E54" s="11"/>
      <c r="F54" s="7"/>
    </row>
    <row r="55" spans="1:6" s="4" customFormat="1" x14ac:dyDescent="0.25">
      <c r="A55" s="161" t="s">
        <v>151</v>
      </c>
      <c r="B55" s="161"/>
      <c r="D55" s="10"/>
      <c r="E55" s="11"/>
      <c r="F55" s="7"/>
    </row>
    <row r="56" spans="1:6" s="4" customFormat="1" x14ac:dyDescent="0.25">
      <c r="A56" s="11"/>
      <c r="B56" s="9"/>
      <c r="D56" s="10"/>
      <c r="E56" s="11"/>
      <c r="F56" s="7"/>
    </row>
    <row r="57" spans="1:6" s="4" customFormat="1" x14ac:dyDescent="0.25">
      <c r="A57" s="135" t="s">
        <v>168</v>
      </c>
      <c r="B57" s="9"/>
      <c r="D57" s="10"/>
      <c r="E57" s="11"/>
      <c r="F57" s="7"/>
    </row>
    <row r="58" spans="1:6" x14ac:dyDescent="0.25">
      <c r="A58" s="135" t="s">
        <v>169</v>
      </c>
    </row>
    <row r="59" spans="1:6" x14ac:dyDescent="0.25">
      <c r="A59" s="135" t="s">
        <v>170</v>
      </c>
    </row>
  </sheetData>
  <mergeCells count="43">
    <mergeCell ref="A35:B35"/>
    <mergeCell ref="A40:B40"/>
    <mergeCell ref="A31:B31"/>
    <mergeCell ref="A30:B30"/>
    <mergeCell ref="A32:B32"/>
    <mergeCell ref="A33:B33"/>
    <mergeCell ref="A38:B38"/>
    <mergeCell ref="A39:B39"/>
    <mergeCell ref="A55:B55"/>
    <mergeCell ref="A41:B41"/>
    <mergeCell ref="A42:B42"/>
    <mergeCell ref="A49:B49"/>
    <mergeCell ref="A50:B50"/>
    <mergeCell ref="A51:B51"/>
    <mergeCell ref="A52:B52"/>
    <mergeCell ref="A44:E44"/>
    <mergeCell ref="A53:B53"/>
    <mergeCell ref="A54:B54"/>
    <mergeCell ref="D46:F46"/>
    <mergeCell ref="D48:F48"/>
    <mergeCell ref="A28:B28"/>
    <mergeCell ref="A29:B29"/>
    <mergeCell ref="A16:B16"/>
    <mergeCell ref="A17:B17"/>
    <mergeCell ref="A18:B18"/>
    <mergeCell ref="A19:B19"/>
    <mergeCell ref="A22:B22"/>
    <mergeCell ref="A20:B20"/>
    <mergeCell ref="A21:B21"/>
    <mergeCell ref="A25:B25"/>
    <mergeCell ref="A26:B26"/>
    <mergeCell ref="B8:B9"/>
    <mergeCell ref="A4:B6"/>
    <mergeCell ref="A1:F1"/>
    <mergeCell ref="A2:F2"/>
    <mergeCell ref="A27:B27"/>
    <mergeCell ref="C4:D4"/>
    <mergeCell ref="A12:A13"/>
    <mergeCell ref="C5:C6"/>
    <mergeCell ref="D5:D6"/>
    <mergeCell ref="E4:E6"/>
    <mergeCell ref="F4:F6"/>
    <mergeCell ref="A8:A10"/>
  </mergeCells>
  <pageMargins left="0.39370078740157483" right="0.39370078740157483" top="0.78740157480314965" bottom="0.78740157480314965" header="0.39370078740157483" footer="0.39370078740157483"/>
  <pageSetup paperSize="9" scale="95" fitToHeight="0" orientation="portrait" horizontalDpi="300" verticalDpi="300" r:id="rId1"/>
  <headerFooter>
    <oddFooter>&amp;L&amp;"-,Tučné" důvěrné&amp;C&amp;D&amp;Rstránka &amp;P z &amp;N celkem</oddFooter>
  </headerFooter>
  <rowBreaks count="1" manualBreakCount="1">
    <brk id="3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zoomScaleNormal="100" workbookViewId="0">
      <selection activeCell="D20" sqref="D20"/>
    </sheetView>
  </sheetViews>
  <sheetFormatPr defaultColWidth="8.85546875" defaultRowHeight="15" x14ac:dyDescent="0.25"/>
  <cols>
    <col min="1" max="1" width="48.140625" style="90" customWidth="1"/>
    <col min="2" max="2" width="10.5703125" style="90" bestFit="1" customWidth="1"/>
    <col min="3" max="3" width="12.7109375" style="90" customWidth="1"/>
    <col min="4" max="4" width="12.7109375" style="105" customWidth="1"/>
    <col min="5" max="5" width="12.7109375" style="90" customWidth="1"/>
    <col min="6" max="6" width="12.7109375" style="105" customWidth="1"/>
    <col min="7" max="16384" width="8.85546875" style="90"/>
  </cols>
  <sheetData>
    <row r="1" spans="1:8" ht="14.45" customHeight="1" x14ac:dyDescent="0.25">
      <c r="A1" s="221" t="s">
        <v>164</v>
      </c>
      <c r="B1" s="221"/>
      <c r="C1" s="221"/>
      <c r="D1" s="221"/>
      <c r="E1" s="221"/>
      <c r="F1" s="221"/>
    </row>
    <row r="2" spans="1:8" ht="15.75" thickBot="1" x14ac:dyDescent="0.3">
      <c r="A2" s="91"/>
      <c r="B2" s="91"/>
      <c r="C2" s="91"/>
      <c r="D2" s="91"/>
      <c r="E2" s="91"/>
      <c r="F2" s="91"/>
    </row>
    <row r="3" spans="1:8" s="92" customFormat="1" ht="43.9" customHeight="1" thickBot="1" x14ac:dyDescent="0.3">
      <c r="A3" s="222"/>
      <c r="B3" s="223"/>
      <c r="C3" s="125" t="s">
        <v>0</v>
      </c>
      <c r="D3" s="126" t="s">
        <v>17</v>
      </c>
      <c r="E3" s="127" t="s">
        <v>76</v>
      </c>
      <c r="F3" s="128" t="s">
        <v>77</v>
      </c>
    </row>
    <row r="4" spans="1:8" ht="15.75" thickBot="1" x14ac:dyDescent="0.3">
      <c r="A4" s="87" t="s">
        <v>72</v>
      </c>
      <c r="B4" s="97" t="s">
        <v>18</v>
      </c>
      <c r="C4" s="97">
        <f>25+30+20</f>
        <v>75</v>
      </c>
      <c r="D4" s="130">
        <v>2</v>
      </c>
      <c r="E4" s="149"/>
      <c r="F4" s="150">
        <f t="shared" ref="F4:F15" si="0">C4*D4*E4</f>
        <v>0</v>
      </c>
    </row>
    <row r="5" spans="1:8" s="6" customFormat="1" ht="15.75" thickBot="1" x14ac:dyDescent="0.3">
      <c r="A5" s="11"/>
      <c r="B5" s="11"/>
      <c r="C5" s="11"/>
      <c r="D5" s="7"/>
      <c r="E5" s="11"/>
      <c r="F5" s="7"/>
      <c r="H5" s="90"/>
    </row>
    <row r="6" spans="1:8" x14ac:dyDescent="0.25">
      <c r="A6" s="202" t="s">
        <v>22</v>
      </c>
      <c r="B6" s="203"/>
      <c r="C6" s="31">
        <v>15</v>
      </c>
      <c r="D6" s="131">
        <v>1</v>
      </c>
      <c r="E6" s="144"/>
      <c r="F6" s="151">
        <f t="shared" si="0"/>
        <v>0</v>
      </c>
    </row>
    <row r="7" spans="1:8" ht="15.75" thickBot="1" x14ac:dyDescent="0.3">
      <c r="A7" s="162" t="s">
        <v>23</v>
      </c>
      <c r="B7" s="163"/>
      <c r="C7" s="30">
        <v>25</v>
      </c>
      <c r="D7" s="132">
        <v>1</v>
      </c>
      <c r="E7" s="146"/>
      <c r="F7" s="152">
        <f t="shared" si="0"/>
        <v>0</v>
      </c>
    </row>
    <row r="8" spans="1:8" ht="15.75" thickBot="1" x14ac:dyDescent="0.3">
      <c r="A8" s="98"/>
      <c r="B8" s="98"/>
      <c r="C8" s="6"/>
      <c r="D8" s="96"/>
      <c r="E8" s="6"/>
      <c r="F8" s="96"/>
    </row>
    <row r="9" spans="1:8" ht="15.75" thickBot="1" x14ac:dyDescent="0.3">
      <c r="A9" s="226" t="s">
        <v>146</v>
      </c>
      <c r="B9" s="227"/>
      <c r="C9" s="97">
        <v>260</v>
      </c>
      <c r="D9" s="130">
        <v>1</v>
      </c>
      <c r="E9" s="149"/>
      <c r="F9" s="103">
        <f t="shared" si="0"/>
        <v>0</v>
      </c>
    </row>
    <row r="10" spans="1:8" s="6" customFormat="1" ht="15.75" thickBot="1" x14ac:dyDescent="0.3">
      <c r="A10" s="99"/>
      <c r="B10" s="11"/>
      <c r="D10" s="96"/>
      <c r="F10" s="96"/>
      <c r="H10" s="90"/>
    </row>
    <row r="11" spans="1:8" s="6" customFormat="1" x14ac:dyDescent="0.25">
      <c r="A11" s="224" t="s">
        <v>147</v>
      </c>
      <c r="B11" s="225"/>
      <c r="C11" s="93">
        <v>40</v>
      </c>
      <c r="D11" s="133">
        <v>1</v>
      </c>
      <c r="E11" s="153"/>
      <c r="F11" s="154">
        <f t="shared" si="0"/>
        <v>0</v>
      </c>
      <c r="H11" s="90"/>
    </row>
    <row r="12" spans="1:8" x14ac:dyDescent="0.25">
      <c r="A12" s="228" t="s">
        <v>10</v>
      </c>
      <c r="B12" s="229"/>
      <c r="C12" s="94">
        <v>53</v>
      </c>
      <c r="D12" s="129">
        <v>1</v>
      </c>
      <c r="E12" s="155"/>
      <c r="F12" s="156">
        <f t="shared" si="0"/>
        <v>0</v>
      </c>
    </row>
    <row r="13" spans="1:8" ht="15.75" thickBot="1" x14ac:dyDescent="0.3">
      <c r="A13" s="230" t="s">
        <v>11</v>
      </c>
      <c r="B13" s="231"/>
      <c r="C13" s="95">
        <v>76</v>
      </c>
      <c r="D13" s="134">
        <v>1</v>
      </c>
      <c r="E13" s="157"/>
      <c r="F13" s="158">
        <f t="shared" si="0"/>
        <v>0</v>
      </c>
    </row>
    <row r="14" spans="1:8" s="6" customFormat="1" ht="15.75" thickBot="1" x14ac:dyDescent="0.3">
      <c r="A14" s="11"/>
      <c r="B14" s="11"/>
      <c r="C14" s="11"/>
      <c r="D14" s="7"/>
      <c r="E14" s="11"/>
      <c r="F14" s="7"/>
      <c r="H14" s="90"/>
    </row>
    <row r="15" spans="1:8" ht="15.75" thickBot="1" x14ac:dyDescent="0.3">
      <c r="A15" s="232" t="s">
        <v>57</v>
      </c>
      <c r="B15" s="233"/>
      <c r="C15" s="97">
        <v>3</v>
      </c>
      <c r="D15" s="130">
        <v>1</v>
      </c>
      <c r="E15" s="150"/>
      <c r="F15" s="103">
        <f t="shared" si="0"/>
        <v>0</v>
      </c>
    </row>
    <row r="16" spans="1:8" ht="15.75" thickBot="1" x14ac:dyDescent="0.3">
      <c r="A16" s="11"/>
      <c r="B16" s="11"/>
      <c r="C16" s="6"/>
      <c r="D16" s="96"/>
      <c r="E16" s="96"/>
      <c r="F16" s="96"/>
    </row>
    <row r="17" spans="1:6" ht="15.75" thickBot="1" x14ac:dyDescent="0.3">
      <c r="A17" s="100"/>
      <c r="B17" s="101"/>
      <c r="C17" s="101"/>
      <c r="D17" s="101"/>
      <c r="E17" s="102" t="s">
        <v>79</v>
      </c>
      <c r="F17" s="103">
        <f>SUM(F4:F16)</f>
        <v>0</v>
      </c>
    </row>
    <row r="18" spans="1:6" x14ac:dyDescent="0.25">
      <c r="A18" s="13" t="s">
        <v>153</v>
      </c>
      <c r="B18" s="96"/>
      <c r="C18" s="96"/>
      <c r="D18" s="96"/>
      <c r="E18" s="104"/>
      <c r="F18" s="96"/>
    </row>
    <row r="19" spans="1:6" x14ac:dyDescent="0.25">
      <c r="A19" s="89" t="s">
        <v>159</v>
      </c>
      <c r="B19" s="96"/>
      <c r="D19" s="116" t="s">
        <v>81</v>
      </c>
      <c r="E19" s="259" t="s">
        <v>174</v>
      </c>
      <c r="F19" s="259"/>
    </row>
    <row r="20" spans="1:6" x14ac:dyDescent="0.25">
      <c r="A20" s="89" t="s">
        <v>160</v>
      </c>
      <c r="B20" s="96"/>
      <c r="D20" s="117"/>
      <c r="E20" s="104"/>
      <c r="F20" s="96"/>
    </row>
    <row r="21" spans="1:6" x14ac:dyDescent="0.25">
      <c r="A21" s="21" t="s">
        <v>68</v>
      </c>
      <c r="D21" s="117" t="s">
        <v>166</v>
      </c>
      <c r="E21" s="260" t="s">
        <v>174</v>
      </c>
      <c r="F21" s="260"/>
    </row>
    <row r="22" spans="1:6" x14ac:dyDescent="0.25">
      <c r="A22" s="220" t="s">
        <v>73</v>
      </c>
      <c r="B22" s="220"/>
    </row>
    <row r="23" spans="1:6" x14ac:dyDescent="0.25">
      <c r="A23" s="220" t="s">
        <v>74</v>
      </c>
      <c r="B23" s="220"/>
      <c r="C23" s="6"/>
      <c r="D23" s="96"/>
    </row>
    <row r="24" spans="1:6" x14ac:dyDescent="0.25">
      <c r="C24" s="3"/>
      <c r="D24" s="96"/>
    </row>
    <row r="25" spans="1:6" x14ac:dyDescent="0.25">
      <c r="A25" s="135" t="s">
        <v>168</v>
      </c>
      <c r="C25" s="3"/>
      <c r="D25" s="96"/>
    </row>
    <row r="26" spans="1:6" x14ac:dyDescent="0.25">
      <c r="A26" s="135" t="s">
        <v>169</v>
      </c>
      <c r="C26" s="6"/>
      <c r="D26" s="96"/>
    </row>
    <row r="27" spans="1:6" x14ac:dyDescent="0.25">
      <c r="A27" s="135" t="s">
        <v>170</v>
      </c>
      <c r="C27" s="6"/>
      <c r="D27" s="96"/>
    </row>
  </sheetData>
  <mergeCells count="13">
    <mergeCell ref="E19:F19"/>
    <mergeCell ref="E21:F21"/>
    <mergeCell ref="A22:B22"/>
    <mergeCell ref="A23:B23"/>
    <mergeCell ref="A12:B12"/>
    <mergeCell ref="A13:B13"/>
    <mergeCell ref="A15:B15"/>
    <mergeCell ref="A1:F1"/>
    <mergeCell ref="A6:B6"/>
    <mergeCell ref="A7:B7"/>
    <mergeCell ref="A3:B3"/>
    <mergeCell ref="A11:B11"/>
    <mergeCell ref="A9:B9"/>
  </mergeCells>
  <phoneticPr fontId="13" type="noConversion"/>
  <pageMargins left="0.39370078740157483" right="0.39370078740157483" top="0.78740157480314965" bottom="0.78740157480314965" header="0.31496062992125984" footer="0.31496062992125984"/>
  <pageSetup paperSize="9" scale="86" orientation="portrait" verticalDpi="300" r:id="rId1"/>
  <headerFooter>
    <oddFooter>&amp;L&amp;"-,Tučné" důvěrné&amp;C&amp;D&amp;Rstránka &amp;P z &amp;N celkem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tabSelected="1" workbookViewId="0"/>
  </sheetViews>
  <sheetFormatPr defaultRowHeight="15" x14ac:dyDescent="0.25"/>
  <cols>
    <col min="2" max="2" width="26.7109375" customWidth="1"/>
    <col min="3" max="3" width="10.140625" bestFit="1" customWidth="1"/>
    <col min="4" max="4" width="5.7109375" customWidth="1"/>
    <col min="6" max="6" width="26.7109375" customWidth="1"/>
    <col min="7" max="7" width="10.140625" bestFit="1" customWidth="1"/>
    <col min="8" max="8" width="5.7109375" customWidth="1"/>
    <col min="10" max="10" width="26.7109375" bestFit="1" customWidth="1"/>
    <col min="11" max="11" width="10.140625" bestFit="1" customWidth="1"/>
  </cols>
  <sheetData>
    <row r="1" spans="1:11" ht="15.75" thickBot="1" x14ac:dyDescent="0.3">
      <c r="A1" s="32" t="s">
        <v>82</v>
      </c>
      <c r="E1" s="32" t="s">
        <v>112</v>
      </c>
      <c r="I1" s="32" t="s">
        <v>114</v>
      </c>
    </row>
    <row r="2" spans="1:11" ht="14.45" customHeight="1" thickBot="1" x14ac:dyDescent="0.3">
      <c r="A2" s="234" t="s">
        <v>83</v>
      </c>
      <c r="B2" s="235"/>
      <c r="C2" s="42" t="s">
        <v>56</v>
      </c>
      <c r="E2" s="234" t="s">
        <v>83</v>
      </c>
      <c r="F2" s="235"/>
      <c r="G2" s="58" t="s">
        <v>56</v>
      </c>
      <c r="I2" s="234" t="s">
        <v>83</v>
      </c>
      <c r="J2" s="235"/>
      <c r="K2" s="58" t="s">
        <v>56</v>
      </c>
    </row>
    <row r="3" spans="1:11" ht="14.45" customHeight="1" x14ac:dyDescent="0.25">
      <c r="A3" s="244" t="s">
        <v>53</v>
      </c>
      <c r="B3" s="33" t="s">
        <v>84</v>
      </c>
      <c r="C3" s="43">
        <v>19.420000000000002</v>
      </c>
      <c r="E3" s="238" t="s">
        <v>88</v>
      </c>
      <c r="F3" s="56" t="s">
        <v>24</v>
      </c>
      <c r="G3" s="57">
        <v>256</v>
      </c>
      <c r="I3" s="256" t="s">
        <v>88</v>
      </c>
      <c r="J3" s="74" t="s">
        <v>115</v>
      </c>
      <c r="K3" s="83">
        <v>8</v>
      </c>
    </row>
    <row r="4" spans="1:11" ht="15" customHeight="1" x14ac:dyDescent="0.25">
      <c r="A4" s="245"/>
      <c r="B4" s="34" t="s">
        <v>85</v>
      </c>
      <c r="C4" s="44">
        <v>5.0999999999999996</v>
      </c>
      <c r="E4" s="238"/>
      <c r="F4" s="34" t="s">
        <v>25</v>
      </c>
      <c r="G4" s="44">
        <v>28</v>
      </c>
      <c r="I4" s="254"/>
      <c r="J4" s="64" t="s">
        <v>116</v>
      </c>
      <c r="K4" s="77">
        <v>1.55</v>
      </c>
    </row>
    <row r="5" spans="1:11" ht="14.45" customHeight="1" x14ac:dyDescent="0.25">
      <c r="A5" s="245"/>
      <c r="B5" s="34" t="s">
        <v>86</v>
      </c>
      <c r="C5" s="44">
        <v>23.8</v>
      </c>
      <c r="E5" s="238"/>
      <c r="F5" s="34" t="s">
        <v>26</v>
      </c>
      <c r="G5" s="44">
        <v>18</v>
      </c>
      <c r="I5" s="254"/>
      <c r="J5" s="64" t="s">
        <v>117</v>
      </c>
      <c r="K5" s="77">
        <v>10.44</v>
      </c>
    </row>
    <row r="6" spans="1:11" x14ac:dyDescent="0.25">
      <c r="A6" s="245"/>
      <c r="B6" s="34" t="s">
        <v>32</v>
      </c>
      <c r="C6" s="44">
        <v>14.26</v>
      </c>
      <c r="E6" s="238"/>
      <c r="F6" s="34" t="s">
        <v>27</v>
      </c>
      <c r="G6" s="44">
        <v>4</v>
      </c>
      <c r="I6" s="254"/>
      <c r="J6" s="64" t="s">
        <v>90</v>
      </c>
      <c r="K6" s="77">
        <v>101.5</v>
      </c>
    </row>
    <row r="7" spans="1:11" x14ac:dyDescent="0.25">
      <c r="A7" s="245"/>
      <c r="B7" s="34" t="s">
        <v>33</v>
      </c>
      <c r="C7" s="44">
        <v>12.59</v>
      </c>
      <c r="E7" s="238"/>
      <c r="F7" s="34" t="s">
        <v>28</v>
      </c>
      <c r="G7" s="44">
        <v>5</v>
      </c>
      <c r="I7" s="254"/>
      <c r="J7" s="64" t="s">
        <v>118</v>
      </c>
      <c r="K7" s="77">
        <v>56.73</v>
      </c>
    </row>
    <row r="8" spans="1:11" ht="15.75" thickBot="1" x14ac:dyDescent="0.3">
      <c r="A8" s="246"/>
      <c r="B8" s="35" t="s">
        <v>87</v>
      </c>
      <c r="C8" s="45">
        <v>18.670000000000002</v>
      </c>
      <c r="E8" s="238"/>
      <c r="F8" s="34" t="s">
        <v>29</v>
      </c>
      <c r="G8" s="44">
        <v>5</v>
      </c>
      <c r="I8" s="254"/>
      <c r="J8" s="64" t="s">
        <v>30</v>
      </c>
      <c r="K8" s="77">
        <v>13.5</v>
      </c>
    </row>
    <row r="9" spans="1:11" x14ac:dyDescent="0.25">
      <c r="A9" s="247" t="s">
        <v>88</v>
      </c>
      <c r="B9" s="36" t="s">
        <v>89</v>
      </c>
      <c r="C9" s="46">
        <v>34.61</v>
      </c>
      <c r="E9" s="238"/>
      <c r="F9" s="34" t="s">
        <v>30</v>
      </c>
      <c r="G9" s="44">
        <v>6</v>
      </c>
      <c r="I9" s="254"/>
      <c r="J9" s="64" t="s">
        <v>31</v>
      </c>
      <c r="K9" s="77">
        <v>15.7</v>
      </c>
    </row>
    <row r="10" spans="1:11" x14ac:dyDescent="0.25">
      <c r="A10" s="248"/>
      <c r="B10" s="37" t="s">
        <v>90</v>
      </c>
      <c r="C10" s="47">
        <v>162.94</v>
      </c>
      <c r="E10" s="238"/>
      <c r="F10" s="34" t="s">
        <v>31</v>
      </c>
      <c r="G10" s="44">
        <v>5</v>
      </c>
      <c r="I10" s="254"/>
      <c r="J10" s="64" t="s">
        <v>119</v>
      </c>
      <c r="K10" s="77">
        <v>4.9000000000000004</v>
      </c>
    </row>
    <row r="11" spans="1:11" x14ac:dyDescent="0.25">
      <c r="A11" s="248"/>
      <c r="B11" s="37" t="s">
        <v>91</v>
      </c>
      <c r="C11" s="47">
        <v>10.87</v>
      </c>
      <c r="E11" s="238"/>
      <c r="F11" s="34" t="s">
        <v>32</v>
      </c>
      <c r="G11" s="44">
        <v>12</v>
      </c>
      <c r="I11" s="254"/>
      <c r="J11" s="64" t="s">
        <v>120</v>
      </c>
      <c r="K11" s="77">
        <v>11.2</v>
      </c>
    </row>
    <row r="12" spans="1:11" x14ac:dyDescent="0.25">
      <c r="A12" s="248"/>
      <c r="B12" s="37" t="s">
        <v>92</v>
      </c>
      <c r="C12" s="47">
        <v>9.6300000000000008</v>
      </c>
      <c r="E12" s="238"/>
      <c r="F12" s="34" t="s">
        <v>33</v>
      </c>
      <c r="G12" s="44">
        <v>18</v>
      </c>
      <c r="I12" s="254"/>
      <c r="J12" s="64" t="s">
        <v>121</v>
      </c>
      <c r="K12" s="77">
        <v>3.9</v>
      </c>
    </row>
    <row r="13" spans="1:11" x14ac:dyDescent="0.25">
      <c r="A13" s="248"/>
      <c r="B13" s="37" t="s">
        <v>93</v>
      </c>
      <c r="C13" s="47">
        <v>28.72</v>
      </c>
      <c r="E13" s="238"/>
      <c r="F13" s="34" t="s">
        <v>34</v>
      </c>
      <c r="G13" s="44">
        <v>2</v>
      </c>
      <c r="I13" s="254"/>
      <c r="J13" s="64" t="s">
        <v>34</v>
      </c>
      <c r="K13" s="77">
        <v>2.1</v>
      </c>
    </row>
    <row r="14" spans="1:11" x14ac:dyDescent="0.25">
      <c r="A14" s="248"/>
      <c r="B14" s="37" t="s">
        <v>94</v>
      </c>
      <c r="C14" s="47">
        <v>15.75</v>
      </c>
      <c r="E14" s="238"/>
      <c r="F14" s="34" t="s">
        <v>35</v>
      </c>
      <c r="G14" s="44">
        <v>143</v>
      </c>
      <c r="I14" s="254"/>
      <c r="J14" s="64" t="s">
        <v>122</v>
      </c>
      <c r="K14" s="77">
        <v>11.52</v>
      </c>
    </row>
    <row r="15" spans="1:11" x14ac:dyDescent="0.25">
      <c r="A15" s="248"/>
      <c r="B15" s="37" t="s">
        <v>95</v>
      </c>
      <c r="C15" s="47">
        <v>14.79</v>
      </c>
      <c r="E15" s="238"/>
      <c r="F15" s="34" t="s">
        <v>36</v>
      </c>
      <c r="G15" s="44">
        <v>46</v>
      </c>
      <c r="I15" s="254"/>
      <c r="J15" s="64" t="s">
        <v>123</v>
      </c>
      <c r="K15" s="78">
        <v>12.8</v>
      </c>
    </row>
    <row r="16" spans="1:11" x14ac:dyDescent="0.25">
      <c r="A16" s="248"/>
      <c r="B16" s="37" t="s">
        <v>96</v>
      </c>
      <c r="C16" s="47">
        <v>90.95</v>
      </c>
      <c r="E16" s="238"/>
      <c r="F16" s="34" t="s">
        <v>37</v>
      </c>
      <c r="G16" s="44">
        <v>19</v>
      </c>
      <c r="I16" s="254"/>
      <c r="J16" s="64" t="s">
        <v>48</v>
      </c>
      <c r="K16" s="78">
        <v>5.4</v>
      </c>
    </row>
    <row r="17" spans="1:11" ht="15.75" thickBot="1" x14ac:dyDescent="0.3">
      <c r="A17" s="249"/>
      <c r="B17" s="38" t="s">
        <v>85</v>
      </c>
      <c r="C17" s="48">
        <v>10.85</v>
      </c>
      <c r="E17" s="238"/>
      <c r="F17" s="34" t="s">
        <v>38</v>
      </c>
      <c r="G17" s="44">
        <v>46</v>
      </c>
      <c r="I17" s="257"/>
      <c r="J17" s="71" t="s">
        <v>124</v>
      </c>
      <c r="K17" s="82">
        <v>5.5</v>
      </c>
    </row>
    <row r="18" spans="1:11" x14ac:dyDescent="0.25">
      <c r="A18" s="250" t="s">
        <v>125</v>
      </c>
      <c r="B18" s="39" t="s">
        <v>97</v>
      </c>
      <c r="C18" s="49">
        <v>13.32</v>
      </c>
      <c r="E18" s="238"/>
      <c r="F18" s="34" t="s">
        <v>39</v>
      </c>
      <c r="G18" s="44">
        <v>7</v>
      </c>
      <c r="I18" s="253" t="s">
        <v>125</v>
      </c>
      <c r="J18" s="75" t="s">
        <v>126</v>
      </c>
      <c r="K18" s="76">
        <v>5.81</v>
      </c>
    </row>
    <row r="19" spans="1:11" ht="15.75" thickBot="1" x14ac:dyDescent="0.3">
      <c r="A19" s="251"/>
      <c r="B19" s="40" t="s">
        <v>98</v>
      </c>
      <c r="C19" s="50">
        <v>15.18</v>
      </c>
      <c r="E19" s="238"/>
      <c r="F19" s="60" t="s">
        <v>40</v>
      </c>
      <c r="G19" s="61">
        <v>18</v>
      </c>
      <c r="I19" s="254"/>
      <c r="J19" s="64" t="s">
        <v>127</v>
      </c>
      <c r="K19" s="77">
        <v>99.71</v>
      </c>
    </row>
    <row r="20" spans="1:11" ht="15.75" thickBot="1" x14ac:dyDescent="0.3">
      <c r="A20" s="251"/>
      <c r="B20" s="41" t="s">
        <v>84</v>
      </c>
      <c r="C20" s="51">
        <v>19.96</v>
      </c>
      <c r="E20" s="239" t="s">
        <v>125</v>
      </c>
      <c r="F20" s="65" t="s">
        <v>26</v>
      </c>
      <c r="G20" s="66">
        <v>36</v>
      </c>
      <c r="I20" s="255"/>
      <c r="J20" s="79" t="s">
        <v>48</v>
      </c>
      <c r="K20" s="81">
        <v>27.72</v>
      </c>
    </row>
    <row r="21" spans="1:11" x14ac:dyDescent="0.25">
      <c r="A21" s="251"/>
      <c r="B21" s="41" t="s">
        <v>99</v>
      </c>
      <c r="C21" s="52">
        <v>20.69</v>
      </c>
      <c r="E21" s="240"/>
      <c r="F21" s="63" t="s">
        <v>41</v>
      </c>
      <c r="G21" s="67">
        <v>24</v>
      </c>
      <c r="I21" s="256" t="s">
        <v>128</v>
      </c>
      <c r="J21" s="74" t="s">
        <v>129</v>
      </c>
      <c r="K21" s="83">
        <v>146</v>
      </c>
    </row>
    <row r="22" spans="1:11" x14ac:dyDescent="0.25">
      <c r="A22" s="251"/>
      <c r="B22" s="41" t="s">
        <v>100</v>
      </c>
      <c r="C22" s="51">
        <v>40.229999999999997</v>
      </c>
      <c r="E22" s="240"/>
      <c r="F22" s="63" t="s">
        <v>42</v>
      </c>
      <c r="G22" s="67">
        <v>15</v>
      </c>
      <c r="I22" s="254"/>
      <c r="J22" s="64" t="s">
        <v>130</v>
      </c>
      <c r="K22" s="77">
        <v>2.46</v>
      </c>
    </row>
    <row r="23" spans="1:11" x14ac:dyDescent="0.25">
      <c r="A23" s="251"/>
      <c r="B23" s="41" t="s">
        <v>101</v>
      </c>
      <c r="C23" s="52">
        <v>18.77</v>
      </c>
      <c r="E23" s="240"/>
      <c r="F23" s="63" t="s">
        <v>43</v>
      </c>
      <c r="G23" s="67">
        <v>22</v>
      </c>
      <c r="I23" s="254"/>
      <c r="J23" s="64" t="s">
        <v>131</v>
      </c>
      <c r="K23" s="77">
        <v>5.4</v>
      </c>
    </row>
    <row r="24" spans="1:11" ht="14.45" customHeight="1" thickBot="1" x14ac:dyDescent="0.3">
      <c r="A24" s="251"/>
      <c r="B24" s="41" t="s">
        <v>102</v>
      </c>
      <c r="C24" s="52">
        <v>9.89</v>
      </c>
      <c r="E24" s="240"/>
      <c r="F24" s="63" t="s">
        <v>44</v>
      </c>
      <c r="G24" s="67">
        <v>4</v>
      </c>
      <c r="I24" s="257"/>
      <c r="J24" s="71" t="s">
        <v>132</v>
      </c>
      <c r="K24" s="82">
        <v>5.65</v>
      </c>
    </row>
    <row r="25" spans="1:11" x14ac:dyDescent="0.25">
      <c r="A25" s="251"/>
      <c r="B25" s="41" t="s">
        <v>103</v>
      </c>
      <c r="C25" s="51">
        <v>8.51</v>
      </c>
      <c r="E25" s="240"/>
      <c r="F25" s="63" t="s">
        <v>45</v>
      </c>
      <c r="G25" s="67">
        <v>2</v>
      </c>
      <c r="I25" s="253" t="s">
        <v>133</v>
      </c>
      <c r="J25" s="75" t="s">
        <v>49</v>
      </c>
      <c r="K25" s="76">
        <v>2.46</v>
      </c>
    </row>
    <row r="26" spans="1:11" x14ac:dyDescent="0.25">
      <c r="A26" s="251"/>
      <c r="B26" s="41" t="s">
        <v>104</v>
      </c>
      <c r="C26" s="51">
        <v>10.07</v>
      </c>
      <c r="E26" s="240"/>
      <c r="F26" s="63" t="s">
        <v>46</v>
      </c>
      <c r="G26" s="67">
        <v>15</v>
      </c>
      <c r="I26" s="254"/>
      <c r="J26" s="64" t="s">
        <v>134</v>
      </c>
      <c r="K26" s="77">
        <v>17.05</v>
      </c>
    </row>
    <row r="27" spans="1:11" x14ac:dyDescent="0.25">
      <c r="A27" s="251"/>
      <c r="B27" s="41" t="s">
        <v>105</v>
      </c>
      <c r="C27" s="51">
        <v>10.92</v>
      </c>
      <c r="E27" s="240"/>
      <c r="F27" s="63" t="s">
        <v>47</v>
      </c>
      <c r="G27" s="67">
        <v>25</v>
      </c>
      <c r="I27" s="254"/>
      <c r="J27" s="64" t="s">
        <v>135</v>
      </c>
      <c r="K27" s="78">
        <v>21.17</v>
      </c>
    </row>
    <row r="28" spans="1:11" x14ac:dyDescent="0.25">
      <c r="A28" s="251"/>
      <c r="B28" s="41" t="s">
        <v>106</v>
      </c>
      <c r="C28" s="51">
        <v>10.29</v>
      </c>
      <c r="E28" s="240"/>
      <c r="F28" s="63" t="s">
        <v>48</v>
      </c>
      <c r="G28" s="68">
        <v>22.3</v>
      </c>
      <c r="I28" s="254"/>
      <c r="J28" s="64" t="s">
        <v>136</v>
      </c>
      <c r="K28" s="77">
        <v>36.1</v>
      </c>
    </row>
    <row r="29" spans="1:11" ht="15.75" thickBot="1" x14ac:dyDescent="0.3">
      <c r="A29" s="251"/>
      <c r="B29" s="41" t="s">
        <v>107</v>
      </c>
      <c r="C29" s="51">
        <v>16.16</v>
      </c>
      <c r="E29" s="240"/>
      <c r="F29" s="63" t="s">
        <v>49</v>
      </c>
      <c r="G29" s="67">
        <v>6</v>
      </c>
      <c r="I29" s="255"/>
      <c r="J29" s="79" t="s">
        <v>137</v>
      </c>
      <c r="K29" s="80">
        <v>16.28</v>
      </c>
    </row>
    <row r="30" spans="1:11" ht="15.75" thickBot="1" x14ac:dyDescent="0.3">
      <c r="A30" s="251"/>
      <c r="B30" s="41" t="s">
        <v>108</v>
      </c>
      <c r="C30" s="51">
        <v>17.309999999999999</v>
      </c>
      <c r="E30" s="241"/>
      <c r="F30" s="69" t="s">
        <v>34</v>
      </c>
      <c r="G30" s="70">
        <v>3</v>
      </c>
      <c r="I30" s="256" t="s">
        <v>138</v>
      </c>
      <c r="J30" s="74" t="s">
        <v>139</v>
      </c>
      <c r="K30" s="84">
        <v>82.3</v>
      </c>
    </row>
    <row r="31" spans="1:11" ht="15.75" thickBot="1" x14ac:dyDescent="0.3">
      <c r="A31" s="251"/>
      <c r="B31" s="41" t="s">
        <v>109</v>
      </c>
      <c r="C31" s="51">
        <v>4.2300000000000004</v>
      </c>
      <c r="E31" s="242" t="s">
        <v>113</v>
      </c>
      <c r="F31" s="243"/>
      <c r="G31" s="62">
        <f>SUM(G3:G30)</f>
        <v>812.3</v>
      </c>
      <c r="I31" s="254"/>
      <c r="J31" s="64" t="s">
        <v>140</v>
      </c>
      <c r="K31" s="78">
        <v>21</v>
      </c>
    </row>
    <row r="32" spans="1:11" ht="15.75" thickBot="1" x14ac:dyDescent="0.3">
      <c r="A32" s="251"/>
      <c r="B32" s="41" t="s">
        <v>110</v>
      </c>
      <c r="C32" s="51">
        <v>25.31</v>
      </c>
      <c r="I32" s="257"/>
      <c r="J32" s="71" t="s">
        <v>130</v>
      </c>
      <c r="K32" s="85">
        <v>2.54</v>
      </c>
    </row>
    <row r="33" spans="1:11" ht="15.75" thickBot="1" x14ac:dyDescent="0.3">
      <c r="A33" s="252"/>
      <c r="B33" s="53" t="s">
        <v>111</v>
      </c>
      <c r="C33" s="54">
        <v>3.16</v>
      </c>
      <c r="I33" s="86" t="s">
        <v>142</v>
      </c>
      <c r="J33" s="72" t="s">
        <v>141</v>
      </c>
      <c r="K33" s="73">
        <v>600</v>
      </c>
    </row>
    <row r="34" spans="1:11" ht="15.75" thickBot="1" x14ac:dyDescent="0.3">
      <c r="A34" s="236" t="s">
        <v>113</v>
      </c>
      <c r="B34" s="237"/>
      <c r="C34" s="55">
        <f>SUM(C3:C33)</f>
        <v>716.94999999999993</v>
      </c>
      <c r="I34" s="242" t="s">
        <v>113</v>
      </c>
      <c r="J34" s="243"/>
      <c r="K34" s="59">
        <f>SUM(K3:K33)</f>
        <v>1356.3899999999999</v>
      </c>
    </row>
  </sheetData>
  <mergeCells count="16">
    <mergeCell ref="I25:I29"/>
    <mergeCell ref="I30:I32"/>
    <mergeCell ref="I2:J2"/>
    <mergeCell ref="I34:J34"/>
    <mergeCell ref="I3:I17"/>
    <mergeCell ref="I18:I20"/>
    <mergeCell ref="I21:I24"/>
    <mergeCell ref="A2:B2"/>
    <mergeCell ref="A34:B34"/>
    <mergeCell ref="E2:F2"/>
    <mergeCell ref="E3:E19"/>
    <mergeCell ref="E20:E30"/>
    <mergeCell ref="E31:F31"/>
    <mergeCell ref="A3:A8"/>
    <mergeCell ref="A9:A17"/>
    <mergeCell ref="A18:A33"/>
  </mergeCells>
  <pageMargins left="0.31496062992125984" right="0.31496062992125984" top="0.78740157480314965" bottom="0.78740157480314965" header="0.31496062992125984" footer="0.31496062992125984"/>
  <pageSetup paperSize="9" scale="92" orientation="landscape" verticalDpi="300" r:id="rId1"/>
  <headerFooter>
    <oddHeader>&amp;C&amp;A - Praha 14 kulturní</oddHeader>
    <oddFooter>&amp;L&amp;B důvěrné&amp;B&amp;C&amp;D&amp;Rstránka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Pravidelný</vt:lpstr>
      <vt:lpstr>Mimořádný</vt:lpstr>
      <vt:lpstr>Generální</vt:lpstr>
      <vt:lpstr>Seznam místností</vt:lpstr>
      <vt:lpstr>Mimořádný!Názvy_tisku</vt:lpstr>
      <vt:lpstr>Pravidelný!Názvy_tisku</vt:lpstr>
      <vt:lpstr>Generální!Oblast_tisku</vt:lpstr>
      <vt:lpstr>Mimořádný!Oblast_tisku</vt:lpstr>
      <vt:lpstr>Pravidelný!Oblast_tisku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Studecká Marie</cp:lastModifiedBy>
  <cp:lastPrinted>2020-04-15T06:33:47Z</cp:lastPrinted>
  <dcterms:created xsi:type="dcterms:W3CDTF">2020-02-19T10:47:50Z</dcterms:created>
  <dcterms:modified xsi:type="dcterms:W3CDTF">2020-04-23T12:39:12Z</dcterms:modified>
</cp:coreProperties>
</file>