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3"/>
  </bookViews>
  <sheets>
    <sheet name="Pravidelný" sheetId="2" r:id="rId1"/>
    <sheet name="Mimořádný" sheetId="6" r:id="rId2"/>
    <sheet name="Generální" sheetId="3" r:id="rId3"/>
    <sheet name="Seznam místností" sheetId="4" r:id="rId4"/>
  </sheets>
  <definedNames>
    <definedName name="_xlnm.Print_Area" localSheetId="2">'Generální'!$A$1:$F$37</definedName>
    <definedName name="_xlnm.Print_Area" localSheetId="1">'Mimořádný'!$A$1:$F$55</definedName>
    <definedName name="_xlnm.Print_Area" localSheetId="0">'Pravidelný'!$A$1:$J$81</definedName>
    <definedName name="_xlnm.Print_Titles" localSheetId="0">'Pravidelný'!$1:$5</definedName>
    <definedName name="_xlnm.Print_Titles" localSheetId="1">'Mimořádný'!$2:$6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Nikol</author>
  </authors>
  <commentList>
    <comment ref="D9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Prostor před vstupem do objektu
</t>
        </r>
      </text>
    </comment>
    <comment ref="D55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sál podhledy</t>
        </r>
      </text>
    </comment>
    <comment ref="E57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kuchyňka</t>
        </r>
      </text>
    </comment>
  </commentList>
</comments>
</file>

<file path=xl/comments2.xml><?xml version="1.0" encoding="utf-8"?>
<comments xmlns="http://schemas.openxmlformats.org/spreadsheetml/2006/main">
  <authors>
    <author>Nikol</author>
  </authors>
  <commentList>
    <comment ref="C10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Prostor před vstupem do objektu
</t>
        </r>
      </text>
    </comment>
    <comment ref="C36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sál podhledy</t>
        </r>
      </text>
    </comment>
  </commentList>
</comments>
</file>

<file path=xl/comments3.xml><?xml version="1.0" encoding="utf-8"?>
<comments xmlns="http://schemas.openxmlformats.org/spreadsheetml/2006/main">
  <authors>
    <author>Nikol</author>
  </authors>
  <commentList>
    <comment ref="C17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2x dveře na terasu
</t>
        </r>
      </text>
    </comment>
  </commentList>
</comments>
</file>

<file path=xl/sharedStrings.xml><?xml version="1.0" encoding="utf-8"?>
<sst xmlns="http://schemas.openxmlformats.org/spreadsheetml/2006/main" count="328" uniqueCount="190">
  <si>
    <t>KD Kyje</t>
  </si>
  <si>
    <t>z toho zametání</t>
  </si>
  <si>
    <t>beton</t>
  </si>
  <si>
    <t>z toho vysávání</t>
  </si>
  <si>
    <t>koberec</t>
  </si>
  <si>
    <t>dlažba</t>
  </si>
  <si>
    <t>keramické obklady stěn [m²]</t>
  </si>
  <si>
    <t>zrcadlo [m²]</t>
  </si>
  <si>
    <t>pisoár[ks]</t>
  </si>
  <si>
    <t>sprchový kout [ks]</t>
  </si>
  <si>
    <t>výlevka vč. pracovní plochy [ks]</t>
  </si>
  <si>
    <t>vypínače [ks]</t>
  </si>
  <si>
    <t>zásuvky [ks]</t>
  </si>
  <si>
    <t>schodišťové zábradlí [m]</t>
  </si>
  <si>
    <t>PVC</t>
  </si>
  <si>
    <t>schody</t>
  </si>
  <si>
    <t>parkety</t>
  </si>
  <si>
    <t>dřevěné fošny</t>
  </si>
  <si>
    <t xml:space="preserve">PŘÍZEMÍ </t>
  </si>
  <si>
    <t>1. PATRO</t>
  </si>
  <si>
    <t>Předpokládaná
četnost/měs. [dny]</t>
  </si>
  <si>
    <t>z toho mytí (vytírání)</t>
  </si>
  <si>
    <t>předpokládaná četnost ročně</t>
  </si>
  <si>
    <t>čištění koberců mokrou cestou  [m²]</t>
  </si>
  <si>
    <t>ošetření dřevěných ploch  [m²]</t>
  </si>
  <si>
    <t>čalounění</t>
  </si>
  <si>
    <t>mytí a voskování  [m²]</t>
  </si>
  <si>
    <t>mytí rámů ze všech stran a včetně rámů ve zdi  [m]</t>
  </si>
  <si>
    <t>mytí oken přístupných jen z plošiny - umytí skel [m²]</t>
  </si>
  <si>
    <t>mytí rámů ze všech stran a včetně rámů ve zdi  přístupných z plošiny [m]</t>
  </si>
  <si>
    <t>mytí žaluzií přístupných jen z plošiny [m²]</t>
  </si>
  <si>
    <t>strojové čištění  [m²]</t>
  </si>
  <si>
    <t>mytí žaluzií [m²]</t>
  </si>
  <si>
    <t>otření topných těles [ks]</t>
  </si>
  <si>
    <t>otření topných těles [m²]</t>
  </si>
  <si>
    <t>Hala 1</t>
  </si>
  <si>
    <t>Kavárna</t>
  </si>
  <si>
    <t>Chodby</t>
  </si>
  <si>
    <t>WC invalidní</t>
  </si>
  <si>
    <t>WC ženy kavárna</t>
  </si>
  <si>
    <t>WC muži kavárna</t>
  </si>
  <si>
    <t>WC muži</t>
  </si>
  <si>
    <t>WC ženy</t>
  </si>
  <si>
    <t>Šatna 1</t>
  </si>
  <si>
    <t>Šatna 2</t>
  </si>
  <si>
    <t>Úklidová místnost</t>
  </si>
  <si>
    <t>Hala 2</t>
  </si>
  <si>
    <t>Dílna</t>
  </si>
  <si>
    <t>Tribuna v hale 1</t>
  </si>
  <si>
    <t>Sportovní sklad</t>
  </si>
  <si>
    <t>Schody na tribunu</t>
  </si>
  <si>
    <t>Schody do sportovního skladu</t>
  </si>
  <si>
    <t>Kancelář 1</t>
  </si>
  <si>
    <t>Kancelář 2</t>
  </si>
  <si>
    <t>Kancelář 3</t>
  </si>
  <si>
    <t>Sprcha</t>
  </si>
  <si>
    <t>WC</t>
  </si>
  <si>
    <t>Ateliér</t>
  </si>
  <si>
    <t>Malý sál</t>
  </si>
  <si>
    <t>Schody</t>
  </si>
  <si>
    <t>Kuchyňka</t>
  </si>
  <si>
    <t>koše na tříděný odpad</t>
  </si>
  <si>
    <t>venkovní koše</t>
  </si>
  <si>
    <t>Veřejné prostory</t>
  </si>
  <si>
    <t>Kanceláře, malé sály</t>
  </si>
  <si>
    <t>SUTERÉN</t>
  </si>
  <si>
    <t>Sklad a šatny pro účinkující</t>
  </si>
  <si>
    <t>dřevo (sál)</t>
  </si>
  <si>
    <t>mytí parapetů [m²]</t>
  </si>
  <si>
    <t>mytí parapetů přístupných jen z plošiny [m²]</t>
  </si>
  <si>
    <t>Plocha [m²]</t>
  </si>
  <si>
    <t>Podlahová plocha [m²] pro úklid</t>
  </si>
  <si>
    <t>Prostory hygienického zařízení</t>
  </si>
  <si>
    <t>pevně umístěný nábytek [m²]</t>
  </si>
  <si>
    <t>Ostatní zařízení</t>
  </si>
  <si>
    <t>*1 včetně doplnění toaletního papíru</t>
  </si>
  <si>
    <t>*2 včetně doplňování mýdla do zásobníku papírových ručníků</t>
  </si>
  <si>
    <t>klasické plné dveře vč. zárubní [ks] *3</t>
  </si>
  <si>
    <t>skleněné dveře vč. zárubní [m²] *4</t>
  </si>
  <si>
    <t>*3 jedná se vždy o 1ks jednokřídlových dveří</t>
  </si>
  <si>
    <t>*4 skleněné dveře v m², kdy se počítá sklo z vnitřní i vnější strany</t>
  </si>
  <si>
    <t>*5 počet znamaná vždy vnitřní i vnější kliku</t>
  </si>
  <si>
    <t>Poznámky:</t>
  </si>
  <si>
    <t>WC klozet včetně splach. Zařízení [ks] *1</t>
  </si>
  <si>
    <t xml:space="preserve">umyvadlo [ks] *2 </t>
  </si>
  <si>
    <t>vyčištění čalouněného nábytku  [m²]</t>
  </si>
  <si>
    <t>mytí oken - umytí skel [m²] *1</t>
  </si>
  <si>
    <t>mytí skleněných dveří [m²] *2</t>
  </si>
  <si>
    <t>*1 Mytí oken - jedná se o dvojnásobek (vnitřní a vnější strany)</t>
  </si>
  <si>
    <t>*2 Mytí skleněných dveří - jedná se o dvojnásobek (vnitřní a vnější strany)</t>
  </si>
  <si>
    <t>kliky/madla všech dveří [ks] *5</t>
  </si>
  <si>
    <t>m²</t>
  </si>
  <si>
    <t>Celkem / jednotka</t>
  </si>
  <si>
    <t>Cena za jednotku</t>
  </si>
  <si>
    <t>Cena/rok [Kč]</t>
  </si>
  <si>
    <t>Cena / měsíc [Kč]</t>
  </si>
  <si>
    <t>Cena celkem:</t>
  </si>
  <si>
    <t>ks</t>
  </si>
  <si>
    <t xml:space="preserve">m </t>
  </si>
  <si>
    <t>Datum zpracování:</t>
  </si>
  <si>
    <t>KD Kyje, Šimanovská 47, Praha</t>
  </si>
  <si>
    <t>Budova (dle místností)</t>
  </si>
  <si>
    <t>Strojovna VZT</t>
  </si>
  <si>
    <t>Schodiště</t>
  </si>
  <si>
    <t>Chodba</t>
  </si>
  <si>
    <t>Technická místnost</t>
  </si>
  <si>
    <t>PŘÍZEMÍ</t>
  </si>
  <si>
    <t>Foyer</t>
  </si>
  <si>
    <t>Sál</t>
  </si>
  <si>
    <t>Toalety ženy</t>
  </si>
  <si>
    <t>Toalety muži</t>
  </si>
  <si>
    <t>Malá konferenční místnost (205)</t>
  </si>
  <si>
    <t>Sklad (211)</t>
  </si>
  <si>
    <t>Šatna u jeviště</t>
  </si>
  <si>
    <t>Jeviště</t>
  </si>
  <si>
    <t>Toalety</t>
  </si>
  <si>
    <t>Chodba u schodiště</t>
  </si>
  <si>
    <t>Lávka nad jevištěm</t>
  </si>
  <si>
    <t>Chodba před kancelářemi</t>
  </si>
  <si>
    <t>Místnost 301</t>
  </si>
  <si>
    <t>Místnost 302</t>
  </si>
  <si>
    <t>Místnost 303</t>
  </si>
  <si>
    <t>Místnost 304</t>
  </si>
  <si>
    <t>Místnost 305</t>
  </si>
  <si>
    <t>Místnost 306</t>
  </si>
  <si>
    <t>Místnost 307</t>
  </si>
  <si>
    <t>Místnost 308</t>
  </si>
  <si>
    <t>Toaleta 308</t>
  </si>
  <si>
    <t>Místnost 309</t>
  </si>
  <si>
    <t>Toaleta 309</t>
  </si>
  <si>
    <t>Plechárna, Bryksova 1002/20, Praha</t>
  </si>
  <si>
    <t>CELKEM</t>
  </si>
  <si>
    <t>H55, Hloubětínská 1138/5, Praha</t>
  </si>
  <si>
    <t>Zádveří za velkými šedými vraty</t>
  </si>
  <si>
    <t>Sklad popelnice</t>
  </si>
  <si>
    <t xml:space="preserve">Sklad  </t>
  </si>
  <si>
    <t>Předsálí a šatna pro diváky</t>
  </si>
  <si>
    <t>Chodba k šatně pro umělce</t>
  </si>
  <si>
    <t>Šatna pro umělce</t>
  </si>
  <si>
    <t>Koupelna</t>
  </si>
  <si>
    <t>Kotelna</t>
  </si>
  <si>
    <t>Technické zázemí</t>
  </si>
  <si>
    <t>výtah</t>
  </si>
  <si>
    <t>1. NP</t>
  </si>
  <si>
    <t>Vstupní chodba / zádveří</t>
  </si>
  <si>
    <t>kavárna</t>
  </si>
  <si>
    <t>2. NP</t>
  </si>
  <si>
    <t>I. patro knihovny</t>
  </si>
  <si>
    <t>WC personál</t>
  </si>
  <si>
    <t>Schody do II. Patra knihovny</t>
  </si>
  <si>
    <t>Schody do 3NP</t>
  </si>
  <si>
    <t>3. NP</t>
  </si>
  <si>
    <t>Kancelář H55</t>
  </si>
  <si>
    <t>Ateliér I</t>
  </si>
  <si>
    <t>Ateliér II</t>
  </si>
  <si>
    <t>Galerie</t>
  </si>
  <si>
    <t>4. NP</t>
  </si>
  <si>
    <t>II. patro knihovny</t>
  </si>
  <si>
    <t>kancelář knihovna</t>
  </si>
  <si>
    <t>prostor kolem budovy</t>
  </si>
  <si>
    <t>Exteriér</t>
  </si>
  <si>
    <t>Mimořádný úklid (úklid spojený s programem)</t>
  </si>
  <si>
    <t>Světla [ks]</t>
  </si>
  <si>
    <t>Dveřní a okenní montážní otvory</t>
  </si>
  <si>
    <t>odpadkové koše *7</t>
  </si>
  <si>
    <t>*7 včetně doplnění odpadkových pytlů v případě potřeby umýt</t>
  </si>
  <si>
    <t>*6 Mytí oken - jedná se o dvojnásobek (vnitřní a vnější strany)</t>
  </si>
  <si>
    <t>Četnost</t>
  </si>
  <si>
    <t>30 … každý den</t>
  </si>
  <si>
    <t>8 … 2x týdně</t>
  </si>
  <si>
    <t>4 … 1x týdně</t>
  </si>
  <si>
    <t>2 … 2x za měsíc</t>
  </si>
  <si>
    <t>1 ... 1x za měsíc</t>
  </si>
  <si>
    <t>2 … 2x rok</t>
  </si>
  <si>
    <t>1 … 1x rok</t>
  </si>
  <si>
    <t>KD Kyje – 20 akcí/1 rok</t>
  </si>
  <si>
    <t>Plochy a zařizovací předměty na pravidelné bázi - úklid celkem KD Kyje (Šimanovská 47, Praha)</t>
  </si>
  <si>
    <t>Plochy a zařizovací předměty na nepravidelné bázi - úklid celkem KD Kyje (Šimanovská 47, Praha)</t>
  </si>
  <si>
    <t>odpadkové koše *6</t>
  </si>
  <si>
    <t>*6 včetně doplnění odpadkových pytlů v případě potřeby umýt</t>
  </si>
  <si>
    <t>Plochy a zařizovací předměty na generální úklid celkem KD Kyje (Šimanovská 47, Praha)</t>
  </si>
  <si>
    <t>Razítko a podpis uchazeče:</t>
  </si>
  <si>
    <t>Cena /rok[Kč]</t>
  </si>
  <si>
    <t>Předpokládaná
četnost/rok</t>
  </si>
  <si>
    <t>Uchazeč vždy vyplňuje cenu za jednotku dané činnosti.</t>
  </si>
  <si>
    <t>Ceny jsou bez DPH.</t>
  </si>
  <si>
    <t>Žlutě označené části tabulky vyplní uchazeč.</t>
  </si>
  <si>
    <t>…..............................................................................</t>
  </si>
  <si>
    <t>…........................................</t>
  </si>
  <si>
    <t>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</si>
</sst>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</cellStyleXfs>
  <cellXfs count="262">
    <xf numFmtId="0" fontId="0" fillId="0" borderId="0" xfId="0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/>
    <xf numFmtId="0" fontId="2" fillId="0" borderId="0" xfId="0" applyFont="1" applyFill="1" applyBorder="1" applyAlignment="1">
      <alignment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/>
    </xf>
    <xf numFmtId="0" fontId="3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 wrapText="1"/>
    </xf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7" fillId="5" borderId="15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right" vertical="center"/>
    </xf>
    <xf numFmtId="0" fontId="17" fillId="3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0" fontId="17" fillId="3" borderId="19" xfId="0" applyFont="1" applyFill="1" applyBorder="1" applyAlignment="1">
      <alignment horizontal="right" vertical="center"/>
    </xf>
    <xf numFmtId="2" fontId="2" fillId="2" borderId="5" xfId="0" applyNumberFormat="1" applyFont="1" applyFill="1" applyBorder="1"/>
    <xf numFmtId="0" fontId="3" fillId="0" borderId="20" xfId="0" applyFont="1" applyBorder="1"/>
    <xf numFmtId="2" fontId="3" fillId="0" borderId="21" xfId="0" applyNumberFormat="1" applyFont="1" applyBorder="1"/>
    <xf numFmtId="0" fontId="15" fillId="4" borderId="22" xfId="0" applyFont="1" applyFill="1" applyBorder="1" applyAlignment="1">
      <alignment vertical="center" wrapText="1"/>
    </xf>
    <xf numFmtId="4" fontId="2" fillId="2" borderId="23" xfId="0" applyNumberFormat="1" applyFont="1" applyFill="1" applyBorder="1"/>
    <xf numFmtId="0" fontId="3" fillId="0" borderId="24" xfId="0" applyFont="1" applyBorder="1"/>
    <xf numFmtId="2" fontId="3" fillId="0" borderId="25" xfId="0" applyNumberFormat="1" applyFont="1" applyBorder="1"/>
    <xf numFmtId="2" fontId="2" fillId="2" borderId="23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18" fillId="0" borderId="1" xfId="20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2" fontId="4" fillId="6" borderId="12" xfId="0" applyNumberFormat="1" applyFont="1" applyFill="1" applyBorder="1" applyAlignment="1">
      <alignment horizontal="right" vertical="center"/>
    </xf>
    <xf numFmtId="2" fontId="4" fillId="6" borderId="13" xfId="0" applyNumberFormat="1" applyFont="1" applyFill="1" applyBorder="1" applyAlignment="1">
      <alignment horizontal="right" vertical="center"/>
    </xf>
    <xf numFmtId="2" fontId="4" fillId="7" borderId="1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2" fontId="4" fillId="7" borderId="14" xfId="0" applyNumberFormat="1" applyFont="1" applyFill="1" applyBorder="1" applyAlignment="1">
      <alignment vertical="center"/>
    </xf>
    <xf numFmtId="0" fontId="18" fillId="0" borderId="24" xfId="20" applyBorder="1" applyAlignment="1">
      <alignment vertical="center"/>
      <protection/>
    </xf>
    <xf numFmtId="0" fontId="18" fillId="0" borderId="4" xfId="20" applyBorder="1" applyAlignment="1">
      <alignment vertical="center"/>
      <protection/>
    </xf>
    <xf numFmtId="4" fontId="18" fillId="0" borderId="5" xfId="20" applyNumberFormat="1" applyBorder="1" applyAlignment="1">
      <alignment vertical="center"/>
      <protection/>
    </xf>
    <xf numFmtId="0" fontId="18" fillId="0" borderId="20" xfId="20" applyBorder="1" applyAlignment="1">
      <alignment vertical="center"/>
      <protection/>
    </xf>
    <xf numFmtId="0" fontId="18" fillId="0" borderId="3" xfId="20" applyBorder="1" applyAlignment="1">
      <alignment vertical="center"/>
      <protection/>
    </xf>
    <xf numFmtId="4" fontId="18" fillId="0" borderId="12" xfId="20" applyNumberFormat="1" applyBorder="1" applyAlignment="1">
      <alignment horizontal="right" vertical="center"/>
      <protection/>
    </xf>
    <xf numFmtId="4" fontId="18" fillId="0" borderId="13" xfId="20" applyNumberFormat="1" applyBorder="1" applyAlignment="1">
      <alignment horizontal="right" vertical="center"/>
      <protection/>
    </xf>
    <xf numFmtId="4" fontId="18" fillId="0" borderId="13" xfId="20" applyNumberFormat="1" applyBorder="1" applyAlignment="1">
      <alignment vertical="center"/>
      <protection/>
    </xf>
    <xf numFmtId="0" fontId="18" fillId="0" borderId="2" xfId="20" applyBorder="1" applyAlignment="1">
      <alignment vertical="center"/>
      <protection/>
    </xf>
    <xf numFmtId="4" fontId="18" fillId="0" borderId="14" xfId="20" applyNumberFormat="1" applyBorder="1" applyAlignment="1">
      <alignment vertical="center"/>
      <protection/>
    </xf>
    <xf numFmtId="4" fontId="18" fillId="0" borderId="14" xfId="20" applyNumberFormat="1" applyBorder="1" applyAlignment="1">
      <alignment horizontal="right" vertical="center"/>
      <protection/>
    </xf>
    <xf numFmtId="4" fontId="18" fillId="0" borderId="25" xfId="20" applyNumberFormat="1" applyBorder="1" applyAlignment="1">
      <alignment horizontal="right" vertical="center"/>
      <protection/>
    </xf>
    <xf numFmtId="4" fontId="18" fillId="0" borderId="21" xfId="20" applyNumberFormat="1" applyBorder="1" applyAlignment="1">
      <alignment horizontal="right" vertical="center"/>
      <protection/>
    </xf>
    <xf numFmtId="4" fontId="18" fillId="0" borderId="21" xfId="20" applyNumberFormat="1" applyBorder="1" applyAlignment="1">
      <alignment vertical="center"/>
      <protection/>
    </xf>
    <xf numFmtId="4" fontId="18" fillId="0" borderId="25" xfId="20" applyNumberFormat="1" applyBorder="1" applyAlignment="1">
      <alignment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left" indent="1"/>
    </xf>
    <xf numFmtId="0" fontId="3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27" xfId="0" applyFont="1" applyFill="1" applyBorder="1"/>
    <xf numFmtId="0" fontId="3" fillId="0" borderId="1" xfId="0" applyFont="1" applyFill="1" applyBorder="1"/>
    <xf numFmtId="0" fontId="3" fillId="0" borderId="28" xfId="0" applyFont="1" applyFill="1" applyBorder="1"/>
    <xf numFmtId="0" fontId="3" fillId="0" borderId="2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5" fillId="2" borderId="7" xfId="0" applyFont="1" applyFill="1" applyBorder="1"/>
    <xf numFmtId="0" fontId="5" fillId="2" borderId="6" xfId="0" applyFont="1" applyFill="1" applyBorder="1"/>
    <xf numFmtId="0" fontId="5" fillId="2" borderId="6" xfId="0" applyFont="1" applyFill="1" applyBorder="1" applyAlignment="1">
      <alignment horizontal="right" indent="1"/>
    </xf>
    <xf numFmtId="0" fontId="5" fillId="2" borderId="5" xfId="0" applyFont="1" applyFill="1" applyBorder="1"/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5" fillId="8" borderId="1" xfId="0" applyFont="1" applyFill="1" applyBorder="1" applyAlignment="1">
      <alignment horizontal="right"/>
    </xf>
    <xf numFmtId="0" fontId="5" fillId="8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5" fillId="8" borderId="1" xfId="0" applyFont="1" applyFill="1" applyBorder="1"/>
    <xf numFmtId="0" fontId="5" fillId="8" borderId="3" xfId="0" applyFont="1" applyFill="1" applyBorder="1"/>
    <xf numFmtId="0" fontId="5" fillId="8" borderId="2" xfId="0" applyFont="1" applyFill="1" applyBorder="1"/>
    <xf numFmtId="0" fontId="3" fillId="0" borderId="1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/>
    </xf>
    <xf numFmtId="0" fontId="11" fillId="0" borderId="0" xfId="0" applyFont="1"/>
    <xf numFmtId="0" fontId="3" fillId="2" borderId="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" fontId="3" fillId="2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" xfId="0" applyFont="1" applyFill="1" applyBorder="1"/>
    <xf numFmtId="0" fontId="5" fillId="2" borderId="13" xfId="0" applyFont="1" applyFill="1" applyBorder="1"/>
    <xf numFmtId="0" fontId="3" fillId="2" borderId="2" xfId="0" applyFont="1" applyFill="1" applyBorder="1"/>
    <xf numFmtId="0" fontId="5" fillId="2" borderId="14" xfId="0" applyFont="1" applyFill="1" applyBorder="1"/>
    <xf numFmtId="0" fontId="5" fillId="2" borderId="12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3" fillId="2" borderId="3" xfId="0" applyFont="1" applyFill="1" applyBorder="1"/>
    <xf numFmtId="0" fontId="5" fillId="2" borderId="12" xfId="0" applyFont="1" applyFill="1" applyBorder="1"/>
    <xf numFmtId="0" fontId="3" fillId="0" borderId="30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2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10" borderId="30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 wrapText="1"/>
    </xf>
    <xf numFmtId="0" fontId="5" fillId="10" borderId="27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5" fillId="10" borderId="28" xfId="0" applyFont="1" applyFill="1" applyBorder="1" applyAlignment="1">
      <alignment horizontal="center" wrapText="1"/>
    </xf>
    <xf numFmtId="0" fontId="5" fillId="10" borderId="2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0" fillId="0" borderId="27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indent="1"/>
    </xf>
    <xf numFmtId="0" fontId="3" fillId="0" borderId="2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right" indent="1"/>
    </xf>
    <xf numFmtId="0" fontId="2" fillId="2" borderId="37" xfId="0" applyFont="1" applyFill="1" applyBorder="1" applyAlignment="1">
      <alignment horizontal="right" indent="1"/>
    </xf>
    <xf numFmtId="0" fontId="9" fillId="9" borderId="3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2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9" fillId="0" borderId="38" xfId="20" applyFont="1" applyBorder="1" applyAlignment="1">
      <alignment horizontal="center" vertical="center"/>
      <protection/>
    </xf>
    <xf numFmtId="0" fontId="19" fillId="0" borderId="39" xfId="20" applyFont="1" applyBorder="1" applyAlignment="1">
      <alignment horizontal="center" vertical="center"/>
      <protection/>
    </xf>
    <xf numFmtId="0" fontId="19" fillId="0" borderId="40" xfId="20" applyFont="1" applyBorder="1" applyAlignment="1">
      <alignment horizontal="center" vertical="center"/>
      <protection/>
    </xf>
    <xf numFmtId="0" fontId="15" fillId="4" borderId="7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workbookViewId="0" topLeftCell="A1">
      <pane xSplit="1" ySplit="5" topLeftCell="B48" activePane="bottomRight" state="frozen"/>
      <selection pane="topRight" activeCell="B1" sqref="B1"/>
      <selection pane="bottomLeft" activeCell="A6" sqref="A6"/>
      <selection pane="bottomRight" activeCell="E66" sqref="E66:I66"/>
    </sheetView>
  </sheetViews>
  <sheetFormatPr defaultColWidth="8.8515625" defaultRowHeight="15"/>
  <cols>
    <col min="1" max="1" width="36.28125" style="12" bestFit="1" customWidth="1"/>
    <col min="2" max="2" width="13.28125" style="10" bestFit="1" customWidth="1"/>
    <col min="3" max="3" width="12.28125" style="3" customWidth="1"/>
    <col min="4" max="5" width="12.28125" style="4" customWidth="1"/>
    <col min="6" max="6" width="12.28125" style="21" customWidth="1"/>
    <col min="7" max="7" width="5.7109375" style="4" customWidth="1"/>
    <col min="8" max="8" width="5.7109375" style="34" customWidth="1"/>
    <col min="9" max="9" width="12.7109375" style="4" customWidth="1"/>
    <col min="10" max="10" width="12.7109375" style="21" customWidth="1"/>
    <col min="11" max="12" width="8.8515625" style="4" customWidth="1"/>
    <col min="13" max="16384" width="8.8515625" style="7" customWidth="1"/>
  </cols>
  <sheetData>
    <row r="1" spans="1:10" ht="14.45" customHeight="1">
      <c r="A1" s="177" t="s">
        <v>176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9" ht="15.75" thickBot="1">
      <c r="A2" s="9"/>
      <c r="B2" s="13"/>
      <c r="C2" s="5"/>
      <c r="D2" s="6"/>
      <c r="E2" s="6"/>
      <c r="F2" s="6"/>
      <c r="G2" s="6"/>
      <c r="H2" s="33"/>
      <c r="I2" s="6"/>
    </row>
    <row r="3" spans="1:11" ht="15">
      <c r="A3" s="187"/>
      <c r="B3" s="188"/>
      <c r="C3" s="186" t="s">
        <v>0</v>
      </c>
      <c r="D3" s="186"/>
      <c r="E3" s="186"/>
      <c r="F3" s="186"/>
      <c r="G3" s="178" t="s">
        <v>92</v>
      </c>
      <c r="H3" s="178"/>
      <c r="I3" s="178" t="s">
        <v>93</v>
      </c>
      <c r="J3" s="181" t="s">
        <v>95</v>
      </c>
      <c r="K3" s="27"/>
    </row>
    <row r="4" spans="1:12" s="15" customFormat="1" ht="14.45" customHeight="1">
      <c r="A4" s="189"/>
      <c r="B4" s="190"/>
      <c r="C4" s="118" t="s">
        <v>65</v>
      </c>
      <c r="D4" s="118" t="s">
        <v>18</v>
      </c>
      <c r="E4" s="118" t="s">
        <v>19</v>
      </c>
      <c r="F4" s="184" t="s">
        <v>20</v>
      </c>
      <c r="G4" s="179"/>
      <c r="H4" s="179"/>
      <c r="I4" s="179"/>
      <c r="J4" s="182"/>
      <c r="K4" s="27"/>
      <c r="L4" s="19"/>
    </row>
    <row r="5" spans="1:12" s="16" customFormat="1" ht="24.75" thickBot="1">
      <c r="A5" s="191"/>
      <c r="B5" s="192"/>
      <c r="C5" s="122" t="s">
        <v>66</v>
      </c>
      <c r="D5" s="122" t="s">
        <v>63</v>
      </c>
      <c r="E5" s="122" t="s">
        <v>64</v>
      </c>
      <c r="F5" s="185"/>
      <c r="G5" s="180"/>
      <c r="H5" s="180"/>
      <c r="I5" s="180"/>
      <c r="J5" s="183"/>
      <c r="K5" s="27"/>
      <c r="L5" s="20"/>
    </row>
    <row r="6" ht="15.75" thickBot="1">
      <c r="A6" s="8" t="s">
        <v>71</v>
      </c>
    </row>
    <row r="7" spans="1:10" ht="15">
      <c r="A7" s="171" t="s">
        <v>1</v>
      </c>
      <c r="B7" s="130" t="s">
        <v>16</v>
      </c>
      <c r="C7" s="143"/>
      <c r="D7" s="17">
        <v>163</v>
      </c>
      <c r="E7" s="17"/>
      <c r="F7" s="144">
        <v>30</v>
      </c>
      <c r="G7" s="17">
        <f>C7+D7+E7</f>
        <v>163</v>
      </c>
      <c r="H7" s="37" t="s">
        <v>91</v>
      </c>
      <c r="I7" s="150"/>
      <c r="J7" s="151">
        <f>F7*G7*I7</f>
        <v>0</v>
      </c>
    </row>
    <row r="8" spans="1:10" ht="15">
      <c r="A8" s="172"/>
      <c r="B8" s="129" t="s">
        <v>17</v>
      </c>
      <c r="C8" s="136"/>
      <c r="D8" s="1">
        <v>91</v>
      </c>
      <c r="E8" s="1"/>
      <c r="F8" s="127">
        <v>4</v>
      </c>
      <c r="G8" s="1">
        <f aca="true" t="shared" si="0" ref="G8:G43">C8+D8+E8</f>
        <v>91</v>
      </c>
      <c r="H8" s="36" t="s">
        <v>91</v>
      </c>
      <c r="I8" s="152"/>
      <c r="J8" s="153">
        <f aca="true" t="shared" si="1" ref="J8:J43">F8*G8*I8</f>
        <v>0</v>
      </c>
    </row>
    <row r="9" spans="1:10" ht="15">
      <c r="A9" s="172"/>
      <c r="B9" s="129" t="s">
        <v>2</v>
      </c>
      <c r="C9" s="136"/>
      <c r="D9" s="1">
        <v>57</v>
      </c>
      <c r="E9" s="1"/>
      <c r="F9" s="127">
        <v>4</v>
      </c>
      <c r="G9" s="1">
        <f t="shared" si="0"/>
        <v>57</v>
      </c>
      <c r="H9" s="36" t="s">
        <v>91</v>
      </c>
      <c r="I9" s="152"/>
      <c r="J9" s="153">
        <f t="shared" si="1"/>
        <v>0</v>
      </c>
    </row>
    <row r="10" spans="1:10" ht="15">
      <c r="A10" s="172"/>
      <c r="B10" s="175" t="s">
        <v>5</v>
      </c>
      <c r="C10" s="136"/>
      <c r="D10" s="1">
        <v>55</v>
      </c>
      <c r="E10" s="1"/>
      <c r="F10" s="127">
        <v>30</v>
      </c>
      <c r="G10" s="1">
        <f t="shared" si="0"/>
        <v>55</v>
      </c>
      <c r="H10" s="36" t="s">
        <v>91</v>
      </c>
      <c r="I10" s="152"/>
      <c r="J10" s="153">
        <f t="shared" si="1"/>
        <v>0</v>
      </c>
    </row>
    <row r="11" spans="1:10" ht="15">
      <c r="A11" s="172"/>
      <c r="B11" s="175"/>
      <c r="C11" s="136"/>
      <c r="D11" s="1"/>
      <c r="E11" s="1">
        <v>29</v>
      </c>
      <c r="F11" s="127">
        <v>8</v>
      </c>
      <c r="G11" s="1">
        <f t="shared" si="0"/>
        <v>29</v>
      </c>
      <c r="H11" s="36" t="s">
        <v>91</v>
      </c>
      <c r="I11" s="152"/>
      <c r="J11" s="153">
        <f t="shared" si="1"/>
        <v>0</v>
      </c>
    </row>
    <row r="12" spans="1:10" ht="15">
      <c r="A12" s="172"/>
      <c r="B12" s="175"/>
      <c r="C12" s="136"/>
      <c r="D12" s="1"/>
      <c r="E12" s="1">
        <v>7</v>
      </c>
      <c r="F12" s="127">
        <v>4</v>
      </c>
      <c r="G12" s="1">
        <f t="shared" si="0"/>
        <v>7</v>
      </c>
      <c r="H12" s="36" t="s">
        <v>91</v>
      </c>
      <c r="I12" s="152"/>
      <c r="J12" s="153">
        <f t="shared" si="1"/>
        <v>0</v>
      </c>
    </row>
    <row r="13" spans="1:10" ht="15">
      <c r="A13" s="172"/>
      <c r="B13" s="175"/>
      <c r="C13" s="136">
        <v>51</v>
      </c>
      <c r="D13" s="1"/>
      <c r="E13" s="1"/>
      <c r="F13" s="127">
        <v>1</v>
      </c>
      <c r="G13" s="1">
        <f t="shared" si="0"/>
        <v>51</v>
      </c>
      <c r="H13" s="36" t="s">
        <v>91</v>
      </c>
      <c r="I13" s="152"/>
      <c r="J13" s="153">
        <f t="shared" si="1"/>
        <v>0</v>
      </c>
    </row>
    <row r="14" spans="1:10" ht="15">
      <c r="A14" s="172"/>
      <c r="B14" s="129" t="s">
        <v>14</v>
      </c>
      <c r="C14" s="136"/>
      <c r="D14" s="1">
        <v>29</v>
      </c>
      <c r="E14" s="1"/>
      <c r="F14" s="127">
        <v>8</v>
      </c>
      <c r="G14" s="1">
        <f t="shared" si="0"/>
        <v>29</v>
      </c>
      <c r="H14" s="36" t="s">
        <v>91</v>
      </c>
      <c r="I14" s="152"/>
      <c r="J14" s="153">
        <f t="shared" si="1"/>
        <v>0</v>
      </c>
    </row>
    <row r="15" spans="1:10" ht="15">
      <c r="A15" s="172"/>
      <c r="B15" s="129" t="s">
        <v>15</v>
      </c>
      <c r="C15" s="136">
        <v>6</v>
      </c>
      <c r="D15" s="1">
        <v>10</v>
      </c>
      <c r="E15" s="1"/>
      <c r="F15" s="127">
        <v>2</v>
      </c>
      <c r="G15" s="1">
        <f t="shared" si="0"/>
        <v>16</v>
      </c>
      <c r="H15" s="36" t="s">
        <v>91</v>
      </c>
      <c r="I15" s="152"/>
      <c r="J15" s="153">
        <f t="shared" si="1"/>
        <v>0</v>
      </c>
    </row>
    <row r="16" spans="1:10" ht="15">
      <c r="A16" s="176" t="s">
        <v>3</v>
      </c>
      <c r="B16" s="174" t="s">
        <v>4</v>
      </c>
      <c r="C16" s="136"/>
      <c r="D16" s="1">
        <f>3+15</f>
        <v>18</v>
      </c>
      <c r="E16" s="1"/>
      <c r="F16" s="127">
        <v>4</v>
      </c>
      <c r="G16" s="1">
        <f t="shared" si="0"/>
        <v>18</v>
      </c>
      <c r="H16" s="36" t="s">
        <v>91</v>
      </c>
      <c r="I16" s="152"/>
      <c r="J16" s="153">
        <f t="shared" si="1"/>
        <v>0</v>
      </c>
    </row>
    <row r="17" spans="1:10" ht="15">
      <c r="A17" s="176"/>
      <c r="B17" s="174"/>
      <c r="C17" s="136"/>
      <c r="D17" s="1"/>
      <c r="E17" s="1">
        <v>167</v>
      </c>
      <c r="F17" s="127">
        <v>2</v>
      </c>
      <c r="G17" s="1">
        <f t="shared" si="0"/>
        <v>167</v>
      </c>
      <c r="H17" s="36" t="s">
        <v>91</v>
      </c>
      <c r="I17" s="152"/>
      <c r="J17" s="153">
        <f t="shared" si="1"/>
        <v>0</v>
      </c>
    </row>
    <row r="18" spans="1:10" ht="15">
      <c r="A18" s="172" t="s">
        <v>21</v>
      </c>
      <c r="B18" s="129" t="s">
        <v>16</v>
      </c>
      <c r="C18" s="136"/>
      <c r="D18" s="1">
        <v>163</v>
      </c>
      <c r="E18" s="1"/>
      <c r="F18" s="127">
        <v>30</v>
      </c>
      <c r="G18" s="1">
        <f t="shared" si="0"/>
        <v>163</v>
      </c>
      <c r="H18" s="36" t="s">
        <v>91</v>
      </c>
      <c r="I18" s="152"/>
      <c r="J18" s="153">
        <f t="shared" si="1"/>
        <v>0</v>
      </c>
    </row>
    <row r="19" spans="1:10" ht="15">
      <c r="A19" s="172"/>
      <c r="B19" s="129" t="s">
        <v>17</v>
      </c>
      <c r="C19" s="136"/>
      <c r="D19" s="1">
        <v>91</v>
      </c>
      <c r="E19" s="1"/>
      <c r="F19" s="127">
        <v>4</v>
      </c>
      <c r="G19" s="1">
        <f t="shared" si="0"/>
        <v>91</v>
      </c>
      <c r="H19" s="36" t="s">
        <v>91</v>
      </c>
      <c r="I19" s="152"/>
      <c r="J19" s="153">
        <f t="shared" si="1"/>
        <v>0</v>
      </c>
    </row>
    <row r="20" spans="1:10" ht="15">
      <c r="A20" s="172"/>
      <c r="B20" s="174" t="s">
        <v>5</v>
      </c>
      <c r="C20" s="136"/>
      <c r="D20" s="1">
        <v>55</v>
      </c>
      <c r="E20" s="1"/>
      <c r="F20" s="127">
        <v>8</v>
      </c>
      <c r="G20" s="1">
        <f t="shared" si="0"/>
        <v>55</v>
      </c>
      <c r="H20" s="36" t="s">
        <v>91</v>
      </c>
      <c r="I20" s="152"/>
      <c r="J20" s="153">
        <f t="shared" si="1"/>
        <v>0</v>
      </c>
    </row>
    <row r="21" spans="1:10" ht="15">
      <c r="A21" s="172"/>
      <c r="B21" s="174"/>
      <c r="C21" s="136"/>
      <c r="D21" s="1"/>
      <c r="E21" s="1">
        <v>29</v>
      </c>
      <c r="F21" s="127">
        <v>4</v>
      </c>
      <c r="G21" s="1">
        <f t="shared" si="0"/>
        <v>29</v>
      </c>
      <c r="H21" s="36" t="s">
        <v>91</v>
      </c>
      <c r="I21" s="152"/>
      <c r="J21" s="153">
        <f t="shared" si="1"/>
        <v>0</v>
      </c>
    </row>
    <row r="22" spans="1:10" ht="15">
      <c r="A22" s="172"/>
      <c r="B22" s="174"/>
      <c r="C22" s="136"/>
      <c r="D22" s="1"/>
      <c r="E22" s="1">
        <v>7</v>
      </c>
      <c r="F22" s="127">
        <v>2</v>
      </c>
      <c r="G22" s="1">
        <f t="shared" si="0"/>
        <v>7</v>
      </c>
      <c r="H22" s="36" t="s">
        <v>91</v>
      </c>
      <c r="I22" s="152"/>
      <c r="J22" s="153">
        <f t="shared" si="1"/>
        <v>0</v>
      </c>
    </row>
    <row r="23" spans="1:10" ht="15">
      <c r="A23" s="172"/>
      <c r="B23" s="174"/>
      <c r="C23" s="136">
        <v>51</v>
      </c>
      <c r="D23" s="1"/>
      <c r="E23" s="1"/>
      <c r="F23" s="127">
        <v>1</v>
      </c>
      <c r="G23" s="1">
        <f t="shared" si="0"/>
        <v>51</v>
      </c>
      <c r="H23" s="36" t="s">
        <v>91</v>
      </c>
      <c r="I23" s="152"/>
      <c r="J23" s="153">
        <f t="shared" si="1"/>
        <v>0</v>
      </c>
    </row>
    <row r="24" spans="1:10" ht="15">
      <c r="A24" s="172"/>
      <c r="B24" s="129" t="s">
        <v>14</v>
      </c>
      <c r="C24" s="136"/>
      <c r="D24" s="1">
        <v>29</v>
      </c>
      <c r="E24" s="1"/>
      <c r="F24" s="127">
        <v>8</v>
      </c>
      <c r="G24" s="1">
        <f t="shared" si="0"/>
        <v>29</v>
      </c>
      <c r="H24" s="36" t="s">
        <v>91</v>
      </c>
      <c r="I24" s="152"/>
      <c r="J24" s="153">
        <f t="shared" si="1"/>
        <v>0</v>
      </c>
    </row>
    <row r="25" spans="1:10" ht="15.75" thickBot="1">
      <c r="A25" s="173"/>
      <c r="B25" s="132" t="s">
        <v>15</v>
      </c>
      <c r="C25" s="145">
        <v>6</v>
      </c>
      <c r="D25" s="2">
        <v>10</v>
      </c>
      <c r="E25" s="2"/>
      <c r="F25" s="146">
        <v>2</v>
      </c>
      <c r="G25" s="2">
        <f t="shared" si="0"/>
        <v>16</v>
      </c>
      <c r="H25" s="38" t="s">
        <v>91</v>
      </c>
      <c r="I25" s="154"/>
      <c r="J25" s="155">
        <f t="shared" si="1"/>
        <v>0</v>
      </c>
    </row>
    <row r="26" spans="2:10" ht="15">
      <c r="B26" s="12"/>
      <c r="C26" s="12"/>
      <c r="D26" s="12"/>
      <c r="E26" s="12"/>
      <c r="F26" s="12"/>
      <c r="G26" s="12"/>
      <c r="I26" s="12"/>
      <c r="J26" s="12"/>
    </row>
    <row r="27" spans="1:3" ht="15.75" thickBot="1">
      <c r="A27" s="8" t="s">
        <v>72</v>
      </c>
      <c r="B27" s="11"/>
      <c r="C27" s="4"/>
    </row>
    <row r="28" spans="1:10" ht="15">
      <c r="A28" s="193" t="s">
        <v>6</v>
      </c>
      <c r="B28" s="194"/>
      <c r="C28" s="143"/>
      <c r="D28" s="17">
        <v>69</v>
      </c>
      <c r="E28" s="17"/>
      <c r="F28" s="144">
        <v>2</v>
      </c>
      <c r="G28" s="17">
        <f t="shared" si="0"/>
        <v>69</v>
      </c>
      <c r="H28" s="37" t="s">
        <v>91</v>
      </c>
      <c r="I28" s="150"/>
      <c r="J28" s="151">
        <f t="shared" si="1"/>
        <v>0</v>
      </c>
    </row>
    <row r="29" spans="1:10" ht="15">
      <c r="A29" s="176"/>
      <c r="B29" s="174"/>
      <c r="C29" s="136">
        <v>47</v>
      </c>
      <c r="D29" s="1"/>
      <c r="E29" s="1">
        <v>110</v>
      </c>
      <c r="F29" s="127">
        <v>1</v>
      </c>
      <c r="G29" s="1">
        <f t="shared" si="0"/>
        <v>157</v>
      </c>
      <c r="H29" s="36" t="s">
        <v>91</v>
      </c>
      <c r="I29" s="152"/>
      <c r="J29" s="153">
        <f t="shared" si="1"/>
        <v>0</v>
      </c>
    </row>
    <row r="30" spans="1:10" ht="15">
      <c r="A30" s="176" t="s">
        <v>83</v>
      </c>
      <c r="B30" s="174"/>
      <c r="C30" s="136"/>
      <c r="D30" s="1">
        <v>4</v>
      </c>
      <c r="E30" s="1"/>
      <c r="F30" s="127">
        <v>30</v>
      </c>
      <c r="G30" s="1">
        <f t="shared" si="0"/>
        <v>4</v>
      </c>
      <c r="H30" s="36" t="s">
        <v>97</v>
      </c>
      <c r="I30" s="152"/>
      <c r="J30" s="153">
        <f t="shared" si="1"/>
        <v>0</v>
      </c>
    </row>
    <row r="31" spans="1:10" ht="15">
      <c r="A31" s="176"/>
      <c r="B31" s="174"/>
      <c r="C31" s="136"/>
      <c r="D31" s="1"/>
      <c r="E31" s="1">
        <v>3</v>
      </c>
      <c r="F31" s="127">
        <v>8</v>
      </c>
      <c r="G31" s="1">
        <f t="shared" si="0"/>
        <v>3</v>
      </c>
      <c r="H31" s="36" t="s">
        <v>97</v>
      </c>
      <c r="I31" s="152"/>
      <c r="J31" s="153">
        <f t="shared" si="1"/>
        <v>0</v>
      </c>
    </row>
    <row r="32" spans="1:10" ht="15">
      <c r="A32" s="176"/>
      <c r="B32" s="174"/>
      <c r="C32" s="136">
        <v>2</v>
      </c>
      <c r="D32" s="1"/>
      <c r="E32" s="1">
        <v>2</v>
      </c>
      <c r="F32" s="127">
        <v>1</v>
      </c>
      <c r="G32" s="1">
        <f t="shared" si="0"/>
        <v>4</v>
      </c>
      <c r="H32" s="36" t="s">
        <v>97</v>
      </c>
      <c r="I32" s="152"/>
      <c r="J32" s="153">
        <f t="shared" si="1"/>
        <v>0</v>
      </c>
    </row>
    <row r="33" spans="1:10" ht="15">
      <c r="A33" s="176" t="s">
        <v>84</v>
      </c>
      <c r="B33" s="174"/>
      <c r="C33" s="136"/>
      <c r="D33" s="1">
        <v>4</v>
      </c>
      <c r="E33" s="1"/>
      <c r="F33" s="127">
        <v>30</v>
      </c>
      <c r="G33" s="1">
        <f t="shared" si="0"/>
        <v>4</v>
      </c>
      <c r="H33" s="36" t="s">
        <v>97</v>
      </c>
      <c r="I33" s="152"/>
      <c r="J33" s="153">
        <f t="shared" si="1"/>
        <v>0</v>
      </c>
    </row>
    <row r="34" spans="1:10" ht="15">
      <c r="A34" s="176"/>
      <c r="B34" s="174"/>
      <c r="C34" s="136"/>
      <c r="D34" s="1"/>
      <c r="E34" s="1">
        <v>2</v>
      </c>
      <c r="F34" s="127">
        <v>8</v>
      </c>
      <c r="G34" s="1">
        <f t="shared" si="0"/>
        <v>2</v>
      </c>
      <c r="H34" s="36" t="s">
        <v>97</v>
      </c>
      <c r="I34" s="152"/>
      <c r="J34" s="153">
        <f t="shared" si="1"/>
        <v>0</v>
      </c>
    </row>
    <row r="35" spans="1:10" ht="15">
      <c r="A35" s="176"/>
      <c r="B35" s="174"/>
      <c r="C35" s="136">
        <v>2</v>
      </c>
      <c r="D35" s="1"/>
      <c r="E35" s="1">
        <v>2</v>
      </c>
      <c r="F35" s="127">
        <v>1</v>
      </c>
      <c r="G35" s="1">
        <f t="shared" si="0"/>
        <v>4</v>
      </c>
      <c r="H35" s="36" t="s">
        <v>97</v>
      </c>
      <c r="I35" s="152"/>
      <c r="J35" s="153">
        <f t="shared" si="1"/>
        <v>0</v>
      </c>
    </row>
    <row r="36" spans="1:10" ht="15">
      <c r="A36" s="176" t="s">
        <v>7</v>
      </c>
      <c r="B36" s="174"/>
      <c r="C36" s="136"/>
      <c r="D36" s="1">
        <v>5</v>
      </c>
      <c r="E36" s="1"/>
      <c r="F36" s="127">
        <v>8</v>
      </c>
      <c r="G36" s="1">
        <f t="shared" si="0"/>
        <v>5</v>
      </c>
      <c r="H36" s="36" t="s">
        <v>91</v>
      </c>
      <c r="I36" s="152"/>
      <c r="J36" s="153">
        <f t="shared" si="1"/>
        <v>0</v>
      </c>
    </row>
    <row r="37" spans="1:10" ht="15">
      <c r="A37" s="176"/>
      <c r="B37" s="174"/>
      <c r="C37" s="136"/>
      <c r="D37" s="1"/>
      <c r="E37" s="1">
        <v>2</v>
      </c>
      <c r="F37" s="127">
        <v>4</v>
      </c>
      <c r="G37" s="1">
        <f t="shared" si="0"/>
        <v>2</v>
      </c>
      <c r="H37" s="36" t="s">
        <v>91</v>
      </c>
      <c r="I37" s="152"/>
      <c r="J37" s="153">
        <f t="shared" si="1"/>
        <v>0</v>
      </c>
    </row>
    <row r="38" spans="1:10" ht="15">
      <c r="A38" s="176"/>
      <c r="B38" s="174"/>
      <c r="C38" s="136">
        <v>6</v>
      </c>
      <c r="D38" s="1"/>
      <c r="E38" s="1">
        <v>4</v>
      </c>
      <c r="F38" s="127">
        <v>1</v>
      </c>
      <c r="G38" s="1">
        <f t="shared" si="0"/>
        <v>10</v>
      </c>
      <c r="H38" s="36" t="s">
        <v>91</v>
      </c>
      <c r="I38" s="152"/>
      <c r="J38" s="153">
        <f t="shared" si="1"/>
        <v>0</v>
      </c>
    </row>
    <row r="39" spans="1:10" ht="15">
      <c r="A39" s="176" t="s">
        <v>8</v>
      </c>
      <c r="B39" s="174"/>
      <c r="C39" s="136"/>
      <c r="D39" s="1">
        <v>3</v>
      </c>
      <c r="E39" s="1"/>
      <c r="F39" s="127">
        <v>30</v>
      </c>
      <c r="G39" s="1">
        <f t="shared" si="0"/>
        <v>3</v>
      </c>
      <c r="H39" s="36" t="s">
        <v>97</v>
      </c>
      <c r="I39" s="152"/>
      <c r="J39" s="153">
        <f t="shared" si="1"/>
        <v>0</v>
      </c>
    </row>
    <row r="40" spans="1:10" ht="15">
      <c r="A40" s="176"/>
      <c r="B40" s="174"/>
      <c r="C40" s="136"/>
      <c r="D40" s="1"/>
      <c r="E40" s="1">
        <v>1</v>
      </c>
      <c r="F40" s="127">
        <v>8</v>
      </c>
      <c r="G40" s="1">
        <f t="shared" si="0"/>
        <v>1</v>
      </c>
      <c r="H40" s="36" t="s">
        <v>97</v>
      </c>
      <c r="I40" s="152"/>
      <c r="J40" s="153">
        <f t="shared" si="1"/>
        <v>0</v>
      </c>
    </row>
    <row r="41" spans="1:10" ht="15">
      <c r="A41" s="176" t="s">
        <v>9</v>
      </c>
      <c r="B41" s="174"/>
      <c r="C41" s="136"/>
      <c r="D41" s="1"/>
      <c r="E41" s="1">
        <v>2</v>
      </c>
      <c r="F41" s="127">
        <v>4</v>
      </c>
      <c r="G41" s="1">
        <f t="shared" si="0"/>
        <v>2</v>
      </c>
      <c r="H41" s="36" t="s">
        <v>97</v>
      </c>
      <c r="I41" s="152"/>
      <c r="J41" s="153">
        <f t="shared" si="1"/>
        <v>0</v>
      </c>
    </row>
    <row r="42" spans="1:10" ht="15">
      <c r="A42" s="176"/>
      <c r="B42" s="174"/>
      <c r="C42" s="136">
        <v>2</v>
      </c>
      <c r="D42" s="1"/>
      <c r="E42" s="1"/>
      <c r="F42" s="127">
        <v>1</v>
      </c>
      <c r="G42" s="1">
        <f t="shared" si="0"/>
        <v>2</v>
      </c>
      <c r="H42" s="36" t="s">
        <v>97</v>
      </c>
      <c r="I42" s="152"/>
      <c r="J42" s="153">
        <f t="shared" si="1"/>
        <v>0</v>
      </c>
    </row>
    <row r="43" spans="1:10" ht="15.75" thickBot="1">
      <c r="A43" s="200" t="s">
        <v>10</v>
      </c>
      <c r="B43" s="201"/>
      <c r="C43" s="145"/>
      <c r="D43" s="2">
        <v>1</v>
      </c>
      <c r="E43" s="2">
        <v>1</v>
      </c>
      <c r="F43" s="146">
        <v>1</v>
      </c>
      <c r="G43" s="2">
        <f t="shared" si="0"/>
        <v>2</v>
      </c>
      <c r="H43" s="38" t="s">
        <v>97</v>
      </c>
      <c r="I43" s="154"/>
      <c r="J43" s="155">
        <f t="shared" si="1"/>
        <v>0</v>
      </c>
    </row>
    <row r="44" spans="2:10" ht="15">
      <c r="B44" s="12"/>
      <c r="C44" s="12"/>
      <c r="D44" s="12"/>
      <c r="E44" s="12"/>
      <c r="F44" s="12"/>
      <c r="G44" s="12"/>
      <c r="I44" s="12"/>
      <c r="J44" s="12"/>
    </row>
    <row r="45" spans="1:3" ht="15.75" thickBot="1">
      <c r="A45" s="14" t="s">
        <v>163</v>
      </c>
      <c r="B45" s="11"/>
      <c r="C45" s="4"/>
    </row>
    <row r="46" spans="1:10" ht="15">
      <c r="A46" s="206" t="s">
        <v>77</v>
      </c>
      <c r="B46" s="207"/>
      <c r="C46" s="17"/>
      <c r="D46" s="17">
        <v>4</v>
      </c>
      <c r="E46" s="17"/>
      <c r="F46" s="144">
        <v>4</v>
      </c>
      <c r="G46" s="17">
        <f aca="true" t="shared" si="2" ref="G46:G60">C46+D46+E46</f>
        <v>4</v>
      </c>
      <c r="H46" s="37" t="s">
        <v>97</v>
      </c>
      <c r="I46" s="150"/>
      <c r="J46" s="151">
        <f aca="true" t="shared" si="3" ref="J46:J60">F46*G46*I46</f>
        <v>0</v>
      </c>
    </row>
    <row r="47" spans="1:10" ht="15">
      <c r="A47" s="198"/>
      <c r="B47" s="199"/>
      <c r="C47" s="1">
        <v>4</v>
      </c>
      <c r="D47" s="1">
        <v>12</v>
      </c>
      <c r="E47" s="1">
        <v>20</v>
      </c>
      <c r="F47" s="127">
        <v>1</v>
      </c>
      <c r="G47" s="1">
        <f t="shared" si="2"/>
        <v>36</v>
      </c>
      <c r="H47" s="36" t="s">
        <v>97</v>
      </c>
      <c r="I47" s="152"/>
      <c r="J47" s="153">
        <f t="shared" si="3"/>
        <v>0</v>
      </c>
    </row>
    <row r="48" spans="1:10" ht="15">
      <c r="A48" s="198" t="s">
        <v>78</v>
      </c>
      <c r="B48" s="199"/>
      <c r="C48" s="1"/>
      <c r="D48" s="1">
        <v>8</v>
      </c>
      <c r="E48" s="1"/>
      <c r="F48" s="127">
        <v>4</v>
      </c>
      <c r="G48" s="1">
        <f t="shared" si="2"/>
        <v>8</v>
      </c>
      <c r="H48" s="36" t="s">
        <v>91</v>
      </c>
      <c r="I48" s="152"/>
      <c r="J48" s="153">
        <f t="shared" si="3"/>
        <v>0</v>
      </c>
    </row>
    <row r="49" spans="1:10" ht="15">
      <c r="A49" s="202" t="s">
        <v>90</v>
      </c>
      <c r="B49" s="203"/>
      <c r="C49" s="136"/>
      <c r="D49" s="1">
        <f>4*2</f>
        <v>8</v>
      </c>
      <c r="E49" s="1"/>
      <c r="F49" s="127">
        <v>4</v>
      </c>
      <c r="G49" s="1">
        <f t="shared" si="2"/>
        <v>8</v>
      </c>
      <c r="H49" s="36" t="s">
        <v>97</v>
      </c>
      <c r="I49" s="152"/>
      <c r="J49" s="153">
        <f t="shared" si="3"/>
        <v>0</v>
      </c>
    </row>
    <row r="50" spans="1:10" ht="15.75" thickBot="1">
      <c r="A50" s="204"/>
      <c r="B50" s="205"/>
      <c r="C50" s="145">
        <f>4*2</f>
        <v>8</v>
      </c>
      <c r="D50" s="2">
        <f>12*2</f>
        <v>24</v>
      </c>
      <c r="E50" s="2">
        <f>20*2</f>
        <v>40</v>
      </c>
      <c r="F50" s="146">
        <v>1</v>
      </c>
      <c r="G50" s="2">
        <f t="shared" si="2"/>
        <v>72</v>
      </c>
      <c r="H50" s="38" t="s">
        <v>97</v>
      </c>
      <c r="I50" s="154"/>
      <c r="J50" s="155">
        <f t="shared" si="3"/>
        <v>0</v>
      </c>
    </row>
    <row r="51" spans="2:10" ht="15.75" thickBot="1">
      <c r="B51" s="12"/>
      <c r="C51" s="12"/>
      <c r="D51" s="12"/>
      <c r="E51" s="12"/>
      <c r="F51" s="12"/>
      <c r="G51" s="12"/>
      <c r="I51" s="12"/>
      <c r="J51" s="12"/>
    </row>
    <row r="52" spans="1:10" ht="15.75" thickBot="1">
      <c r="A52" s="195" t="s">
        <v>13</v>
      </c>
      <c r="B52" s="196"/>
      <c r="C52" s="147"/>
      <c r="D52" s="18">
        <v>12</v>
      </c>
      <c r="E52" s="18"/>
      <c r="F52" s="148">
        <v>2</v>
      </c>
      <c r="G52" s="18">
        <f t="shared" si="2"/>
        <v>12</v>
      </c>
      <c r="H52" s="35" t="s">
        <v>98</v>
      </c>
      <c r="I52" s="156"/>
      <c r="J52" s="157">
        <f t="shared" si="3"/>
        <v>0</v>
      </c>
    </row>
    <row r="53" spans="2:10" ht="15">
      <c r="B53" s="12"/>
      <c r="C53" s="12"/>
      <c r="D53" s="12"/>
      <c r="E53" s="12"/>
      <c r="F53" s="12"/>
      <c r="G53" s="12"/>
      <c r="I53" s="12"/>
      <c r="J53" s="12"/>
    </row>
    <row r="54" ht="15.75" thickBot="1">
      <c r="A54" s="14" t="s">
        <v>74</v>
      </c>
    </row>
    <row r="55" spans="1:10" ht="15">
      <c r="A55" s="208" t="s">
        <v>73</v>
      </c>
      <c r="B55" s="209"/>
      <c r="C55" s="143"/>
      <c r="D55" s="17">
        <v>12</v>
      </c>
      <c r="E55" s="17">
        <v>7</v>
      </c>
      <c r="F55" s="144">
        <v>8</v>
      </c>
      <c r="G55" s="17">
        <f t="shared" si="2"/>
        <v>19</v>
      </c>
      <c r="H55" s="37" t="s">
        <v>91</v>
      </c>
      <c r="I55" s="150"/>
      <c r="J55" s="151">
        <f t="shared" si="3"/>
        <v>0</v>
      </c>
    </row>
    <row r="56" spans="1:10" ht="15">
      <c r="A56" s="176" t="s">
        <v>164</v>
      </c>
      <c r="B56" s="174"/>
      <c r="C56" s="136"/>
      <c r="D56" s="1">
        <v>5</v>
      </c>
      <c r="E56" s="1"/>
      <c r="F56" s="127">
        <v>30</v>
      </c>
      <c r="G56" s="1">
        <f t="shared" si="2"/>
        <v>5</v>
      </c>
      <c r="H56" s="36" t="s">
        <v>97</v>
      </c>
      <c r="I56" s="152"/>
      <c r="J56" s="153">
        <f t="shared" si="3"/>
        <v>0</v>
      </c>
    </row>
    <row r="57" spans="1:10" ht="15">
      <c r="A57" s="176"/>
      <c r="B57" s="174"/>
      <c r="C57" s="136"/>
      <c r="D57" s="1"/>
      <c r="E57" s="1">
        <v>1</v>
      </c>
      <c r="F57" s="127">
        <v>8</v>
      </c>
      <c r="G57" s="1">
        <f t="shared" si="2"/>
        <v>1</v>
      </c>
      <c r="H57" s="36" t="s">
        <v>97</v>
      </c>
      <c r="I57" s="152"/>
      <c r="J57" s="153">
        <f t="shared" si="3"/>
        <v>0</v>
      </c>
    </row>
    <row r="58" spans="1:10" ht="15">
      <c r="A58" s="176"/>
      <c r="B58" s="174"/>
      <c r="C58" s="136">
        <v>2</v>
      </c>
      <c r="D58" s="1">
        <v>1</v>
      </c>
      <c r="E58" s="1">
        <v>11</v>
      </c>
      <c r="F58" s="127">
        <v>4</v>
      </c>
      <c r="G58" s="1">
        <f t="shared" si="2"/>
        <v>14</v>
      </c>
      <c r="H58" s="36" t="s">
        <v>97</v>
      </c>
      <c r="I58" s="152"/>
      <c r="J58" s="153">
        <f t="shared" si="3"/>
        <v>0</v>
      </c>
    </row>
    <row r="59" spans="1:10" ht="15">
      <c r="A59" s="211" t="s">
        <v>61</v>
      </c>
      <c r="B59" s="212"/>
      <c r="C59" s="136"/>
      <c r="D59" s="1">
        <v>2</v>
      </c>
      <c r="E59" s="1">
        <v>2</v>
      </c>
      <c r="F59" s="127">
        <v>4</v>
      </c>
      <c r="G59" s="1">
        <f t="shared" si="2"/>
        <v>4</v>
      </c>
      <c r="H59" s="36" t="s">
        <v>97</v>
      </c>
      <c r="I59" s="152"/>
      <c r="J59" s="153">
        <f t="shared" si="3"/>
        <v>0</v>
      </c>
    </row>
    <row r="60" spans="1:10" ht="15.75" thickBot="1">
      <c r="A60" s="213" t="s">
        <v>62</v>
      </c>
      <c r="B60" s="214"/>
      <c r="C60" s="145"/>
      <c r="D60" s="2">
        <v>1</v>
      </c>
      <c r="E60" s="2"/>
      <c r="F60" s="146">
        <v>8</v>
      </c>
      <c r="G60" s="2">
        <f t="shared" si="2"/>
        <v>1</v>
      </c>
      <c r="H60" s="38" t="s">
        <v>97</v>
      </c>
      <c r="I60" s="154"/>
      <c r="J60" s="155">
        <f t="shared" si="3"/>
        <v>0</v>
      </c>
    </row>
    <row r="61" spans="8:9" ht="15.75" thickBot="1">
      <c r="H61" s="14"/>
      <c r="I61" s="21"/>
    </row>
    <row r="62" spans="1:10" ht="15.75" thickBot="1">
      <c r="A62" s="28"/>
      <c r="B62" s="29"/>
      <c r="C62" s="30"/>
      <c r="D62" s="31"/>
      <c r="E62" s="31"/>
      <c r="F62" s="32"/>
      <c r="G62" s="31"/>
      <c r="H62" s="39"/>
      <c r="I62" s="26" t="s">
        <v>96</v>
      </c>
      <c r="J62" s="25">
        <f>SUM(J7:J61)</f>
        <v>0</v>
      </c>
    </row>
    <row r="63" spans="1:10" ht="15">
      <c r="A63" s="14" t="s">
        <v>167</v>
      </c>
      <c r="B63" s="21"/>
      <c r="I63" s="100"/>
      <c r="J63" s="23"/>
    </row>
    <row r="64" spans="1:10" ht="15">
      <c r="A64" s="101" t="s">
        <v>168</v>
      </c>
      <c r="B64" s="7"/>
      <c r="D64" s="43" t="s">
        <v>99</v>
      </c>
      <c r="E64" s="258" t="s">
        <v>187</v>
      </c>
      <c r="F64" s="258"/>
      <c r="G64" s="258"/>
      <c r="H64" s="258"/>
      <c r="I64" s="258"/>
      <c r="J64" s="23"/>
    </row>
    <row r="65" spans="1:10" ht="15">
      <c r="A65" s="101" t="s">
        <v>169</v>
      </c>
      <c r="B65" s="7"/>
      <c r="D65" s="21"/>
      <c r="I65" s="100"/>
      <c r="J65" s="23"/>
    </row>
    <row r="66" spans="1:10" ht="15">
      <c r="A66" s="101" t="s">
        <v>170</v>
      </c>
      <c r="B66" s="7"/>
      <c r="D66" s="21" t="s">
        <v>181</v>
      </c>
      <c r="E66" s="258" t="s">
        <v>187</v>
      </c>
      <c r="F66" s="258"/>
      <c r="G66" s="258"/>
      <c r="H66" s="258"/>
      <c r="I66" s="258"/>
      <c r="J66" s="23"/>
    </row>
    <row r="67" spans="1:10" ht="15">
      <c r="A67" s="101" t="s">
        <v>171</v>
      </c>
      <c r="B67" s="7"/>
      <c r="I67" s="100"/>
      <c r="J67" s="23"/>
    </row>
    <row r="68" spans="1:10" ht="15">
      <c r="A68" s="101" t="s">
        <v>172</v>
      </c>
      <c r="B68" s="7"/>
      <c r="I68" s="100"/>
      <c r="J68" s="23"/>
    </row>
    <row r="69" spans="9:10" ht="15">
      <c r="I69" s="100"/>
      <c r="J69" s="23"/>
    </row>
    <row r="70" ht="15">
      <c r="A70" s="22" t="s">
        <v>82</v>
      </c>
    </row>
    <row r="71" spans="1:7" ht="15">
      <c r="A71" s="197" t="s">
        <v>75</v>
      </c>
      <c r="B71" s="197"/>
      <c r="C71" s="197"/>
      <c r="D71" s="197"/>
      <c r="E71" s="7"/>
      <c r="F71" s="7"/>
      <c r="G71" s="40"/>
    </row>
    <row r="72" spans="1:6" ht="15">
      <c r="A72" s="197" t="s">
        <v>76</v>
      </c>
      <c r="B72" s="197"/>
      <c r="C72" s="197"/>
      <c r="D72" s="197"/>
      <c r="E72" s="7"/>
      <c r="F72" s="7"/>
    </row>
    <row r="73" spans="1:6" ht="15">
      <c r="A73" s="197" t="s">
        <v>79</v>
      </c>
      <c r="B73" s="197"/>
      <c r="C73" s="197"/>
      <c r="D73" s="197"/>
      <c r="E73" s="7"/>
      <c r="F73" s="7"/>
    </row>
    <row r="74" spans="1:6" ht="15">
      <c r="A74" s="197" t="s">
        <v>80</v>
      </c>
      <c r="B74" s="197"/>
      <c r="C74" s="197"/>
      <c r="D74" s="197"/>
      <c r="E74" s="7"/>
      <c r="F74" s="7"/>
    </row>
    <row r="75" spans="1:6" ht="15">
      <c r="A75" s="197" t="s">
        <v>81</v>
      </c>
      <c r="B75" s="197"/>
      <c r="C75" s="197"/>
      <c r="D75" s="197"/>
      <c r="E75" s="7"/>
      <c r="F75" s="7"/>
    </row>
    <row r="76" spans="1:6" ht="15">
      <c r="A76" s="210" t="s">
        <v>166</v>
      </c>
      <c r="B76" s="210"/>
      <c r="C76" s="210"/>
      <c r="D76" s="99"/>
      <c r="E76" s="7"/>
      <c r="F76" s="7"/>
    </row>
    <row r="77" spans="1:4" ht="15">
      <c r="A77" s="197" t="s">
        <v>165</v>
      </c>
      <c r="B77" s="197"/>
      <c r="C77" s="197"/>
      <c r="D77" s="197"/>
    </row>
    <row r="79" ht="15">
      <c r="A79" s="149" t="s">
        <v>184</v>
      </c>
    </row>
    <row r="80" ht="15">
      <c r="A80" s="149" t="s">
        <v>185</v>
      </c>
    </row>
    <row r="81" ht="15">
      <c r="A81" s="149" t="s">
        <v>186</v>
      </c>
    </row>
  </sheetData>
  <mergeCells count="37">
    <mergeCell ref="E64:I64"/>
    <mergeCell ref="E66:I66"/>
    <mergeCell ref="A73:D73"/>
    <mergeCell ref="A74:D74"/>
    <mergeCell ref="A76:C76"/>
    <mergeCell ref="A77:D77"/>
    <mergeCell ref="A59:B59"/>
    <mergeCell ref="A60:B60"/>
    <mergeCell ref="A75:D75"/>
    <mergeCell ref="A30:B32"/>
    <mergeCell ref="A28:B29"/>
    <mergeCell ref="A52:B52"/>
    <mergeCell ref="A71:D71"/>
    <mergeCell ref="A72:D72"/>
    <mergeCell ref="A56:B58"/>
    <mergeCell ref="A48:B48"/>
    <mergeCell ref="A43:B43"/>
    <mergeCell ref="A39:B40"/>
    <mergeCell ref="A36:B38"/>
    <mergeCell ref="A33:B35"/>
    <mergeCell ref="A41:B42"/>
    <mergeCell ref="A49:B50"/>
    <mergeCell ref="A46:B47"/>
    <mergeCell ref="A55:B55"/>
    <mergeCell ref="A1:J1"/>
    <mergeCell ref="G3:H5"/>
    <mergeCell ref="I3:I5"/>
    <mergeCell ref="J3:J5"/>
    <mergeCell ref="F4:F5"/>
    <mergeCell ref="C3:F3"/>
    <mergeCell ref="A3:B5"/>
    <mergeCell ref="A7:A15"/>
    <mergeCell ref="A18:A25"/>
    <mergeCell ref="B20:B23"/>
    <mergeCell ref="B10:B13"/>
    <mergeCell ref="A16:A17"/>
    <mergeCell ref="B16:B17"/>
  </mergeCells>
  <printOptions horizontalCentered="1"/>
  <pageMargins left="0.1968503937007874" right="0.1968503937007874" top="0.3937007874015748" bottom="0.7874015748031497" header="0.3937007874015748" footer="0.3937007874015748"/>
  <pageSetup fitToHeight="0" fitToWidth="1" horizontalDpi="300" verticalDpi="300" orientation="landscape" paperSize="9" r:id="rId3"/>
  <headerFooter>
    <oddFooter>&amp;L&amp;"-,Tučné" důvěrné&amp;C&amp;D&amp;Rstránka &amp;P z &amp;N celkem</oddFooter>
  </headerFooter>
  <rowBreaks count="2" manualBreakCount="2">
    <brk id="25" max="16383" man="1"/>
    <brk id="5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"/>
  <sheetViews>
    <sheetView workbookViewId="0" topLeftCell="A1">
      <pane xSplit="1" ySplit="6" topLeftCell="B31" activePane="bottomRight" state="frozen"/>
      <selection pane="topRight" activeCell="B1" sqref="B1"/>
      <selection pane="bottomLeft" activeCell="A6" sqref="A6"/>
      <selection pane="bottomRight" activeCell="D56" sqref="D56"/>
    </sheetView>
  </sheetViews>
  <sheetFormatPr defaultColWidth="8.8515625" defaultRowHeight="15"/>
  <cols>
    <col min="1" max="1" width="36.28125" style="12" bestFit="1" customWidth="1"/>
    <col min="2" max="2" width="13.28125" style="10" bestFit="1" customWidth="1"/>
    <col min="3" max="3" width="12.28125" style="4" customWidth="1"/>
    <col min="4" max="4" width="12.28125" style="121" customWidth="1"/>
    <col min="5" max="5" width="12.7109375" style="12" customWidth="1"/>
    <col min="6" max="6" width="12.7109375" style="7" customWidth="1"/>
    <col min="7" max="16384" width="8.8515625" style="7" customWidth="1"/>
  </cols>
  <sheetData>
    <row r="1" spans="1:6" ht="15.75">
      <c r="A1" s="177" t="s">
        <v>177</v>
      </c>
      <c r="B1" s="177"/>
      <c r="C1" s="177"/>
      <c r="D1" s="177"/>
      <c r="E1" s="177"/>
      <c r="F1" s="177"/>
    </row>
    <row r="2" spans="1:6" ht="14.45" customHeight="1">
      <c r="A2" s="177" t="s">
        <v>161</v>
      </c>
      <c r="B2" s="177"/>
      <c r="C2" s="177"/>
      <c r="D2" s="177"/>
      <c r="E2" s="177"/>
      <c r="F2" s="177"/>
    </row>
    <row r="3" spans="1:5" ht="15.75" thickBot="1">
      <c r="A3" s="9"/>
      <c r="B3" s="13"/>
      <c r="C3" s="6"/>
      <c r="D3" s="120"/>
      <c r="E3" s="9"/>
    </row>
    <row r="4" spans="1:6" ht="14.45" customHeight="1">
      <c r="A4" s="187"/>
      <c r="B4" s="188"/>
      <c r="C4" s="186" t="s">
        <v>0</v>
      </c>
      <c r="D4" s="186"/>
      <c r="E4" s="218" t="s">
        <v>93</v>
      </c>
      <c r="F4" s="181" t="s">
        <v>182</v>
      </c>
    </row>
    <row r="5" spans="1:6" s="15" customFormat="1" ht="14.45" customHeight="1">
      <c r="A5" s="189"/>
      <c r="B5" s="190"/>
      <c r="C5" s="118" t="s">
        <v>18</v>
      </c>
      <c r="D5" s="184" t="s">
        <v>183</v>
      </c>
      <c r="E5" s="219"/>
      <c r="F5" s="182"/>
    </row>
    <row r="6" spans="1:6" s="16" customFormat="1" ht="24.75" thickBot="1">
      <c r="A6" s="191"/>
      <c r="B6" s="192"/>
      <c r="C6" s="122" t="s">
        <v>63</v>
      </c>
      <c r="D6" s="185"/>
      <c r="E6" s="220"/>
      <c r="F6" s="183"/>
    </row>
    <row r="7" ht="15.75" thickBot="1">
      <c r="A7" s="8" t="s">
        <v>71</v>
      </c>
    </row>
    <row r="8" spans="1:6" ht="15">
      <c r="A8" s="171" t="s">
        <v>1</v>
      </c>
      <c r="B8" s="130" t="s">
        <v>16</v>
      </c>
      <c r="C8" s="17">
        <v>163</v>
      </c>
      <c r="D8" s="124">
        <v>20</v>
      </c>
      <c r="E8" s="158"/>
      <c r="F8" s="151">
        <f aca="true" t="shared" si="0" ref="F8:F19">C8*D8*E8</f>
        <v>0</v>
      </c>
    </row>
    <row r="9" spans="1:6" ht="15">
      <c r="A9" s="172"/>
      <c r="B9" s="129" t="s">
        <v>17</v>
      </c>
      <c r="C9" s="1">
        <v>91</v>
      </c>
      <c r="D9" s="123">
        <v>20</v>
      </c>
      <c r="E9" s="159"/>
      <c r="F9" s="153">
        <f t="shared" si="0"/>
        <v>0</v>
      </c>
    </row>
    <row r="10" spans="1:6" ht="15">
      <c r="A10" s="172"/>
      <c r="B10" s="129" t="s">
        <v>2</v>
      </c>
      <c r="C10" s="1">
        <v>57</v>
      </c>
      <c r="D10" s="123">
        <v>20</v>
      </c>
      <c r="E10" s="159"/>
      <c r="F10" s="153">
        <f t="shared" si="0"/>
        <v>0</v>
      </c>
    </row>
    <row r="11" spans="1:6" ht="15">
      <c r="A11" s="172"/>
      <c r="B11" s="129" t="s">
        <v>5</v>
      </c>
      <c r="C11" s="1">
        <v>55</v>
      </c>
      <c r="D11" s="123">
        <v>20</v>
      </c>
      <c r="E11" s="159"/>
      <c r="F11" s="153">
        <f t="shared" si="0"/>
        <v>0</v>
      </c>
    </row>
    <row r="12" spans="1:6" s="4" customFormat="1" ht="15">
      <c r="A12" s="172"/>
      <c r="B12" s="129" t="s">
        <v>14</v>
      </c>
      <c r="C12" s="1">
        <v>29</v>
      </c>
      <c r="D12" s="123">
        <v>20</v>
      </c>
      <c r="E12" s="159"/>
      <c r="F12" s="153">
        <f t="shared" si="0"/>
        <v>0</v>
      </c>
    </row>
    <row r="13" spans="1:6" s="4" customFormat="1" ht="15">
      <c r="A13" s="172"/>
      <c r="B13" s="129" t="s">
        <v>15</v>
      </c>
      <c r="C13" s="1">
        <f>6+10</f>
        <v>16</v>
      </c>
      <c r="D13" s="123">
        <v>20</v>
      </c>
      <c r="E13" s="159"/>
      <c r="F13" s="153">
        <f t="shared" si="0"/>
        <v>0</v>
      </c>
    </row>
    <row r="14" spans="1:6" s="4" customFormat="1" ht="15">
      <c r="A14" s="131" t="s">
        <v>3</v>
      </c>
      <c r="B14" s="129" t="s">
        <v>4</v>
      </c>
      <c r="C14" s="1">
        <v>18</v>
      </c>
      <c r="D14" s="123">
        <v>20</v>
      </c>
      <c r="E14" s="159"/>
      <c r="F14" s="153">
        <f t="shared" si="0"/>
        <v>0</v>
      </c>
    </row>
    <row r="15" spans="1:6" s="4" customFormat="1" ht="15">
      <c r="A15" s="172" t="s">
        <v>21</v>
      </c>
      <c r="B15" s="129" t="s">
        <v>16</v>
      </c>
      <c r="C15" s="1">
        <v>163</v>
      </c>
      <c r="D15" s="123">
        <v>20</v>
      </c>
      <c r="E15" s="159"/>
      <c r="F15" s="153">
        <f t="shared" si="0"/>
        <v>0</v>
      </c>
    </row>
    <row r="16" spans="1:6" s="4" customFormat="1" ht="15">
      <c r="A16" s="172"/>
      <c r="B16" s="129" t="s">
        <v>17</v>
      </c>
      <c r="C16" s="1">
        <v>91</v>
      </c>
      <c r="D16" s="123">
        <v>20</v>
      </c>
      <c r="E16" s="159"/>
      <c r="F16" s="153">
        <f t="shared" si="0"/>
        <v>0</v>
      </c>
    </row>
    <row r="17" spans="1:6" s="4" customFormat="1" ht="15">
      <c r="A17" s="172"/>
      <c r="B17" s="129" t="s">
        <v>5</v>
      </c>
      <c r="C17" s="1">
        <v>55</v>
      </c>
      <c r="D17" s="123">
        <v>20</v>
      </c>
      <c r="E17" s="159"/>
      <c r="F17" s="153">
        <f t="shared" si="0"/>
        <v>0</v>
      </c>
    </row>
    <row r="18" spans="1:6" s="4" customFormat="1" ht="15">
      <c r="A18" s="172"/>
      <c r="B18" s="129" t="s">
        <v>14</v>
      </c>
      <c r="C18" s="1">
        <v>29</v>
      </c>
      <c r="D18" s="123">
        <v>20</v>
      </c>
      <c r="E18" s="159"/>
      <c r="F18" s="153">
        <f t="shared" si="0"/>
        <v>0</v>
      </c>
    </row>
    <row r="19" spans="1:6" s="4" customFormat="1" ht="15.75" thickBot="1">
      <c r="A19" s="173"/>
      <c r="B19" s="132" t="s">
        <v>15</v>
      </c>
      <c r="C19" s="2">
        <v>16</v>
      </c>
      <c r="D19" s="125">
        <v>20</v>
      </c>
      <c r="E19" s="160"/>
      <c r="F19" s="155">
        <f t="shared" si="0"/>
        <v>0</v>
      </c>
    </row>
    <row r="20" spans="1:6" s="4" customFormat="1" ht="15">
      <c r="A20" s="12"/>
      <c r="B20" s="12"/>
      <c r="C20" s="12"/>
      <c r="D20" s="11"/>
      <c r="E20" s="12"/>
      <c r="F20" s="12"/>
    </row>
    <row r="21" spans="1:6" s="4" customFormat="1" ht="15.75" thickBot="1">
      <c r="A21" s="8" t="s">
        <v>72</v>
      </c>
      <c r="B21" s="11"/>
      <c r="D21" s="121"/>
      <c r="E21" s="12"/>
      <c r="F21" s="21"/>
    </row>
    <row r="22" spans="1:6" s="4" customFormat="1" ht="15">
      <c r="A22" s="193" t="s">
        <v>6</v>
      </c>
      <c r="B22" s="194"/>
      <c r="C22" s="17">
        <v>69</v>
      </c>
      <c r="D22" s="124">
        <v>20</v>
      </c>
      <c r="E22" s="161"/>
      <c r="F22" s="151">
        <f>C22*D22*E22</f>
        <v>0</v>
      </c>
    </row>
    <row r="23" spans="1:6" s="4" customFormat="1" ht="15">
      <c r="A23" s="176" t="s">
        <v>83</v>
      </c>
      <c r="B23" s="174"/>
      <c r="C23" s="1">
        <v>4</v>
      </c>
      <c r="D23" s="123">
        <v>20</v>
      </c>
      <c r="E23" s="159"/>
      <c r="F23" s="153">
        <f>C23*D23*E23</f>
        <v>0</v>
      </c>
    </row>
    <row r="24" spans="1:6" s="4" customFormat="1" ht="15">
      <c r="A24" s="176" t="s">
        <v>84</v>
      </c>
      <c r="B24" s="174"/>
      <c r="C24" s="1">
        <v>4</v>
      </c>
      <c r="D24" s="123">
        <v>20</v>
      </c>
      <c r="E24" s="159"/>
      <c r="F24" s="153">
        <f>C24*D24*E24</f>
        <v>0</v>
      </c>
    </row>
    <row r="25" spans="1:6" s="4" customFormat="1" ht="15">
      <c r="A25" s="176" t="s">
        <v>7</v>
      </c>
      <c r="B25" s="174"/>
      <c r="C25" s="1">
        <v>5</v>
      </c>
      <c r="D25" s="123">
        <v>20</v>
      </c>
      <c r="E25" s="159"/>
      <c r="F25" s="153">
        <f>C25*D25*E25</f>
        <v>0</v>
      </c>
    </row>
    <row r="26" spans="1:6" s="4" customFormat="1" ht="15.75" thickBot="1">
      <c r="A26" s="200" t="s">
        <v>8</v>
      </c>
      <c r="B26" s="201"/>
      <c r="C26" s="2">
        <v>3</v>
      </c>
      <c r="D26" s="125">
        <v>20</v>
      </c>
      <c r="E26" s="160"/>
      <c r="F26" s="155">
        <f>C26*D26*E26</f>
        <v>0</v>
      </c>
    </row>
    <row r="27" spans="1:6" s="4" customFormat="1" ht="15">
      <c r="A27" s="12"/>
      <c r="B27" s="12"/>
      <c r="C27" s="12"/>
      <c r="D27" s="11"/>
      <c r="E27" s="12"/>
      <c r="F27" s="12"/>
    </row>
    <row r="28" spans="1:6" s="4" customFormat="1" ht="15.75" thickBot="1">
      <c r="A28" s="14" t="s">
        <v>163</v>
      </c>
      <c r="B28" s="11"/>
      <c r="D28" s="121"/>
      <c r="E28" s="12"/>
      <c r="F28" s="21"/>
    </row>
    <row r="29" spans="1:6" s="4" customFormat="1" ht="15">
      <c r="A29" s="206" t="s">
        <v>77</v>
      </c>
      <c r="B29" s="207"/>
      <c r="C29" s="17">
        <v>16</v>
      </c>
      <c r="D29" s="124">
        <v>20</v>
      </c>
      <c r="E29" s="158"/>
      <c r="F29" s="151">
        <f>C29*D29*E29</f>
        <v>0</v>
      </c>
    </row>
    <row r="30" spans="1:6" s="4" customFormat="1" ht="15">
      <c r="A30" s="198" t="s">
        <v>78</v>
      </c>
      <c r="B30" s="199"/>
      <c r="C30" s="1">
        <v>8</v>
      </c>
      <c r="D30" s="123">
        <v>20</v>
      </c>
      <c r="E30" s="159"/>
      <c r="F30" s="153">
        <f>C30*D30*E30</f>
        <v>0</v>
      </c>
    </row>
    <row r="31" spans="1:6" s="4" customFormat="1" ht="15.75" thickBot="1">
      <c r="A31" s="221" t="s">
        <v>90</v>
      </c>
      <c r="B31" s="222"/>
      <c r="C31" s="2">
        <f>8+24</f>
        <v>32</v>
      </c>
      <c r="D31" s="125">
        <v>20</v>
      </c>
      <c r="E31" s="160"/>
      <c r="F31" s="155">
        <f>C31*D31*E31</f>
        <v>0</v>
      </c>
    </row>
    <row r="32" spans="1:6" s="4" customFormat="1" ht="15.75" thickBot="1">
      <c r="A32" s="12"/>
      <c r="B32" s="12"/>
      <c r="C32" s="12"/>
      <c r="D32" s="11"/>
      <c r="E32" s="12"/>
      <c r="F32" s="12"/>
    </row>
    <row r="33" spans="1:6" s="4" customFormat="1" ht="15.75" thickBot="1">
      <c r="A33" s="195" t="s">
        <v>13</v>
      </c>
      <c r="B33" s="196"/>
      <c r="C33" s="18">
        <v>12</v>
      </c>
      <c r="D33" s="128">
        <v>20</v>
      </c>
      <c r="E33" s="162"/>
      <c r="F33" s="157">
        <f>C33*D33*E33</f>
        <v>0</v>
      </c>
    </row>
    <row r="34" spans="1:6" s="4" customFormat="1" ht="15">
      <c r="A34" s="12"/>
      <c r="B34" s="12"/>
      <c r="C34" s="12"/>
      <c r="D34" s="11"/>
      <c r="E34" s="12"/>
      <c r="F34" s="12"/>
    </row>
    <row r="35" spans="1:6" s="4" customFormat="1" ht="15.75" thickBot="1">
      <c r="A35" s="14" t="s">
        <v>74</v>
      </c>
      <c r="B35" s="10"/>
      <c r="D35" s="121"/>
      <c r="E35" s="12"/>
      <c r="F35" s="21"/>
    </row>
    <row r="36" spans="1:6" s="4" customFormat="1" ht="15">
      <c r="A36" s="206" t="s">
        <v>73</v>
      </c>
      <c r="B36" s="207"/>
      <c r="C36" s="17">
        <v>12</v>
      </c>
      <c r="D36" s="124">
        <v>20</v>
      </c>
      <c r="E36" s="158"/>
      <c r="F36" s="151">
        <f>C36*D36*E36</f>
        <v>0</v>
      </c>
    </row>
    <row r="37" spans="1:6" s="4" customFormat="1" ht="15">
      <c r="A37" s="198" t="s">
        <v>178</v>
      </c>
      <c r="B37" s="199"/>
      <c r="C37" s="1">
        <v>6</v>
      </c>
      <c r="D37" s="123">
        <v>20</v>
      </c>
      <c r="E37" s="159"/>
      <c r="F37" s="153">
        <f>C37*D37*E37</f>
        <v>0</v>
      </c>
    </row>
    <row r="38" spans="1:6" s="4" customFormat="1" ht="15">
      <c r="A38" s="198" t="s">
        <v>61</v>
      </c>
      <c r="B38" s="199"/>
      <c r="C38" s="1">
        <v>2</v>
      </c>
      <c r="D38" s="123">
        <v>20</v>
      </c>
      <c r="E38" s="159"/>
      <c r="F38" s="153">
        <f>C38*D38*E38</f>
        <v>0</v>
      </c>
    </row>
    <row r="39" spans="1:6" s="4" customFormat="1" ht="15.75" thickBot="1">
      <c r="A39" s="221" t="s">
        <v>62</v>
      </c>
      <c r="B39" s="222"/>
      <c r="C39" s="2">
        <v>1</v>
      </c>
      <c r="D39" s="125">
        <v>20</v>
      </c>
      <c r="E39" s="160"/>
      <c r="F39" s="155">
        <f>C39*D39*E39</f>
        <v>0</v>
      </c>
    </row>
    <row r="40" spans="1:5" s="4" customFormat="1" ht="15.75" thickBot="1">
      <c r="A40" s="12"/>
      <c r="B40" s="10"/>
      <c r="D40" s="121"/>
      <c r="E40" s="8"/>
    </row>
    <row r="41" spans="1:6" s="4" customFormat="1" ht="15.75" thickBot="1">
      <c r="A41" s="215" t="s">
        <v>96</v>
      </c>
      <c r="B41" s="216"/>
      <c r="C41" s="216"/>
      <c r="D41" s="216"/>
      <c r="E41" s="217"/>
      <c r="F41" s="126">
        <f>SUM(F8:F39)</f>
        <v>0</v>
      </c>
    </row>
    <row r="42" spans="1:5" s="4" customFormat="1" ht="15">
      <c r="A42" s="14" t="s">
        <v>167</v>
      </c>
      <c r="B42" s="21"/>
      <c r="D42" s="121"/>
      <c r="E42" s="24"/>
    </row>
    <row r="43" spans="1:5" s="4" customFormat="1" ht="15">
      <c r="A43" s="119" t="s">
        <v>175</v>
      </c>
      <c r="B43" s="7"/>
      <c r="D43" s="121"/>
      <c r="E43" s="24"/>
    </row>
    <row r="44" spans="1:6" s="4" customFormat="1" ht="15">
      <c r="A44" s="12"/>
      <c r="B44" s="10"/>
      <c r="D44" s="43" t="s">
        <v>99</v>
      </c>
      <c r="E44" s="259" t="s">
        <v>188</v>
      </c>
      <c r="F44" s="259"/>
    </row>
    <row r="45" spans="1:6" s="4" customFormat="1" ht="15">
      <c r="A45" s="22" t="s">
        <v>82</v>
      </c>
      <c r="B45" s="10"/>
      <c r="D45" s="21"/>
      <c r="E45" s="12"/>
      <c r="F45" s="3"/>
    </row>
    <row r="46" spans="1:6" s="4" customFormat="1" ht="15">
      <c r="A46" s="12" t="s">
        <v>75</v>
      </c>
      <c r="B46" s="12"/>
      <c r="C46" s="12"/>
      <c r="D46" s="21" t="s">
        <v>181</v>
      </c>
      <c r="E46" s="258" t="s">
        <v>189</v>
      </c>
      <c r="F46" s="258"/>
    </row>
    <row r="47" spans="1:5" s="4" customFormat="1" ht="15">
      <c r="A47" s="197" t="s">
        <v>76</v>
      </c>
      <c r="B47" s="197"/>
      <c r="C47" s="197"/>
      <c r="D47" s="11"/>
      <c r="E47" s="12"/>
    </row>
    <row r="48" spans="1:5" s="4" customFormat="1" ht="15">
      <c r="A48" s="197" t="s">
        <v>79</v>
      </c>
      <c r="B48" s="197"/>
      <c r="C48" s="197"/>
      <c r="D48" s="11"/>
      <c r="E48" s="12"/>
    </row>
    <row r="49" spans="1:5" s="4" customFormat="1" ht="15">
      <c r="A49" s="197" t="s">
        <v>80</v>
      </c>
      <c r="B49" s="197"/>
      <c r="C49" s="197"/>
      <c r="D49" s="11"/>
      <c r="E49" s="12"/>
    </row>
    <row r="50" spans="1:5" s="4" customFormat="1" ht="15">
      <c r="A50" s="197" t="s">
        <v>81</v>
      </c>
      <c r="B50" s="197"/>
      <c r="C50" s="197"/>
      <c r="D50" s="11"/>
      <c r="E50" s="12"/>
    </row>
    <row r="51" spans="1:5" s="4" customFormat="1" ht="15">
      <c r="A51" s="197" t="s">
        <v>179</v>
      </c>
      <c r="B51" s="197"/>
      <c r="C51" s="197"/>
      <c r="D51" s="121"/>
      <c r="E51" s="12"/>
    </row>
    <row r="52" spans="1:5" s="4" customFormat="1" ht="15">
      <c r="A52" s="12"/>
      <c r="B52" s="10"/>
      <c r="D52" s="121"/>
      <c r="E52" s="12"/>
    </row>
    <row r="53" spans="1:5" s="4" customFormat="1" ht="15">
      <c r="A53" s="149" t="s">
        <v>184</v>
      </c>
      <c r="B53" s="10"/>
      <c r="D53" s="121"/>
      <c r="E53" s="12"/>
    </row>
    <row r="54" ht="15">
      <c r="A54" s="149" t="s">
        <v>185</v>
      </c>
    </row>
    <row r="55" ht="15">
      <c r="A55" s="149" t="s">
        <v>186</v>
      </c>
    </row>
  </sheetData>
  <mergeCells count="30">
    <mergeCell ref="E44:F44"/>
    <mergeCell ref="E46:F46"/>
    <mergeCell ref="A25:B25"/>
    <mergeCell ref="A26:B26"/>
    <mergeCell ref="A15:A19"/>
    <mergeCell ref="A8:A13"/>
    <mergeCell ref="A4:B6"/>
    <mergeCell ref="A50:C50"/>
    <mergeCell ref="A51:C51"/>
    <mergeCell ref="A38:B38"/>
    <mergeCell ref="A39:B39"/>
    <mergeCell ref="A47:C47"/>
    <mergeCell ref="A48:C48"/>
    <mergeCell ref="A49:C49"/>
    <mergeCell ref="A1:F1"/>
    <mergeCell ref="A2:F2"/>
    <mergeCell ref="A41:E41"/>
    <mergeCell ref="E4:E6"/>
    <mergeCell ref="F4:F6"/>
    <mergeCell ref="D5:D6"/>
    <mergeCell ref="A29:B29"/>
    <mergeCell ref="A30:B30"/>
    <mergeCell ref="A33:B33"/>
    <mergeCell ref="A37:B37"/>
    <mergeCell ref="A31:B31"/>
    <mergeCell ref="C4:D4"/>
    <mergeCell ref="A36:B36"/>
    <mergeCell ref="A22:B22"/>
    <mergeCell ref="A23:B23"/>
    <mergeCell ref="A24:B24"/>
  </mergeCells>
  <printOptions/>
  <pageMargins left="0.3937007874015748" right="0.3937007874015748" top="0.7874015748031497" bottom="0.7874015748031497" header="0.3937007874015748" footer="0.3937007874015748"/>
  <pageSetup fitToHeight="1" fitToWidth="1" horizontalDpi="300" verticalDpi="300" orientation="portrait" paperSize="9" scale="81" r:id="rId3"/>
  <headerFooter>
    <oddFooter>&amp;L&amp;"-,Tučné" důvěrné&amp;C&amp;D&amp;Rstránka &amp;P z &amp;N celkem</oddFooter>
  </headerFooter>
  <rowBreaks count="2" manualBreakCount="2">
    <brk id="20" max="16383" man="1"/>
    <brk id="4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7"/>
  <sheetViews>
    <sheetView workbookViewId="0" topLeftCell="A1">
      <selection activeCell="E31" sqref="E31:F31"/>
    </sheetView>
  </sheetViews>
  <sheetFormatPr defaultColWidth="8.8515625" defaultRowHeight="15"/>
  <cols>
    <col min="1" max="1" width="48.140625" style="102" customWidth="1"/>
    <col min="2" max="2" width="10.57421875" style="102" bestFit="1" customWidth="1"/>
    <col min="3" max="3" width="12.7109375" style="102" customWidth="1"/>
    <col min="4" max="4" width="12.7109375" style="117" customWidth="1"/>
    <col min="5" max="5" width="12.7109375" style="102" customWidth="1"/>
    <col min="6" max="6" width="12.7109375" style="117" customWidth="1"/>
    <col min="7" max="16384" width="8.8515625" style="102" customWidth="1"/>
  </cols>
  <sheetData>
    <row r="1" spans="1:6" ht="14.45" customHeight="1">
      <c r="A1" s="233" t="s">
        <v>180</v>
      </c>
      <c r="B1" s="233"/>
      <c r="C1" s="233"/>
      <c r="D1" s="233"/>
      <c r="E1" s="233"/>
      <c r="F1" s="233"/>
    </row>
    <row r="2" spans="1:6" ht="15.75" thickBot="1">
      <c r="A2" s="103"/>
      <c r="B2" s="103"/>
      <c r="C2" s="103"/>
      <c r="D2" s="103"/>
      <c r="E2" s="103"/>
      <c r="F2" s="103"/>
    </row>
    <row r="3" spans="1:6" s="104" customFormat="1" ht="43.9" customHeight="1">
      <c r="A3" s="236"/>
      <c r="B3" s="237"/>
      <c r="C3" s="139" t="s">
        <v>0</v>
      </c>
      <c r="D3" s="140" t="s">
        <v>22</v>
      </c>
      <c r="E3" s="141" t="s">
        <v>93</v>
      </c>
      <c r="F3" s="142" t="s">
        <v>94</v>
      </c>
    </row>
    <row r="4" spans="1:6" ht="15">
      <c r="A4" s="106" t="s">
        <v>23</v>
      </c>
      <c r="B4" s="107" t="s">
        <v>4</v>
      </c>
      <c r="C4" s="107">
        <v>40</v>
      </c>
      <c r="D4" s="133">
        <v>2</v>
      </c>
      <c r="E4" s="163"/>
      <c r="F4" s="164">
        <f>C4*D4*E4</f>
        <v>0</v>
      </c>
    </row>
    <row r="5" spans="1:6" ht="15">
      <c r="A5" s="106" t="s">
        <v>31</v>
      </c>
      <c r="B5" s="107" t="s">
        <v>5</v>
      </c>
      <c r="C5" s="107">
        <v>100</v>
      </c>
      <c r="D5" s="133">
        <v>2</v>
      </c>
      <c r="E5" s="163"/>
      <c r="F5" s="164">
        <f aca="true" t="shared" si="0" ref="F5:F25">C5*D5*E5</f>
        <v>0</v>
      </c>
    </row>
    <row r="6" spans="1:6" ht="15">
      <c r="A6" s="106" t="s">
        <v>24</v>
      </c>
      <c r="B6" s="107" t="s">
        <v>67</v>
      </c>
      <c r="C6" s="107">
        <v>254</v>
      </c>
      <c r="D6" s="133">
        <v>2</v>
      </c>
      <c r="E6" s="163"/>
      <c r="F6" s="164">
        <f t="shared" si="0"/>
        <v>0</v>
      </c>
    </row>
    <row r="7" spans="1:6" ht="15">
      <c r="A7" s="106" t="s">
        <v>85</v>
      </c>
      <c r="B7" s="107" t="s">
        <v>25</v>
      </c>
      <c r="C7" s="107">
        <v>4</v>
      </c>
      <c r="D7" s="133">
        <v>2</v>
      </c>
      <c r="E7" s="163"/>
      <c r="F7" s="164">
        <f t="shared" si="0"/>
        <v>0</v>
      </c>
    </row>
    <row r="8" spans="1:6" ht="15.75" thickBot="1">
      <c r="A8" s="108" t="s">
        <v>26</v>
      </c>
      <c r="B8" s="109" t="s">
        <v>14</v>
      </c>
      <c r="C8" s="109">
        <v>29</v>
      </c>
      <c r="D8" s="135">
        <v>2</v>
      </c>
      <c r="E8" s="165"/>
      <c r="F8" s="166">
        <f t="shared" si="0"/>
        <v>0</v>
      </c>
    </row>
    <row r="9" spans="1:8" s="7" customFormat="1" ht="15.75" thickBot="1">
      <c r="A9" s="12"/>
      <c r="B9" s="12"/>
      <c r="C9" s="12"/>
      <c r="D9" s="8"/>
      <c r="E9" s="12"/>
      <c r="F9" s="8"/>
      <c r="H9" s="102"/>
    </row>
    <row r="10" spans="1:6" ht="15">
      <c r="A10" s="234" t="s">
        <v>33</v>
      </c>
      <c r="B10" s="235"/>
      <c r="C10" s="42">
        <v>39</v>
      </c>
      <c r="D10" s="137">
        <v>1</v>
      </c>
      <c r="E10" s="158"/>
      <c r="F10" s="167">
        <f t="shared" si="0"/>
        <v>0</v>
      </c>
    </row>
    <row r="11" spans="1:6" ht="15.75" thickBot="1">
      <c r="A11" s="213" t="s">
        <v>34</v>
      </c>
      <c r="B11" s="214"/>
      <c r="C11" s="41">
        <v>27</v>
      </c>
      <c r="D11" s="138">
        <v>1</v>
      </c>
      <c r="E11" s="160"/>
      <c r="F11" s="168">
        <f t="shared" si="0"/>
        <v>0</v>
      </c>
    </row>
    <row r="12" spans="4:8" s="7" customFormat="1" ht="15.75" thickBot="1">
      <c r="D12" s="110"/>
      <c r="F12" s="110"/>
      <c r="H12" s="102"/>
    </row>
    <row r="13" spans="1:6" ht="15">
      <c r="A13" s="227" t="s">
        <v>86</v>
      </c>
      <c r="B13" s="228"/>
      <c r="C13" s="105">
        <f>23.5*2</f>
        <v>47</v>
      </c>
      <c r="D13" s="134">
        <v>1</v>
      </c>
      <c r="E13" s="169"/>
      <c r="F13" s="170">
        <f t="shared" si="0"/>
        <v>0</v>
      </c>
    </row>
    <row r="14" spans="1:6" ht="15">
      <c r="A14" s="229" t="s">
        <v>27</v>
      </c>
      <c r="B14" s="230"/>
      <c r="C14" s="136">
        <v>306</v>
      </c>
      <c r="D14" s="133">
        <v>1</v>
      </c>
      <c r="E14" s="163"/>
      <c r="F14" s="164">
        <f t="shared" si="0"/>
        <v>0</v>
      </c>
    </row>
    <row r="15" spans="1:6" ht="15">
      <c r="A15" s="229" t="s">
        <v>28</v>
      </c>
      <c r="B15" s="230"/>
      <c r="C15" s="136">
        <f>13.5*2</f>
        <v>27</v>
      </c>
      <c r="D15" s="133">
        <v>1</v>
      </c>
      <c r="E15" s="163"/>
      <c r="F15" s="164">
        <f t="shared" si="0"/>
        <v>0</v>
      </c>
    </row>
    <row r="16" spans="1:6" ht="15">
      <c r="A16" s="229" t="s">
        <v>29</v>
      </c>
      <c r="B16" s="230"/>
      <c r="C16" s="136">
        <v>106</v>
      </c>
      <c r="D16" s="133">
        <v>1</v>
      </c>
      <c r="E16" s="163"/>
      <c r="F16" s="164">
        <f t="shared" si="0"/>
        <v>0</v>
      </c>
    </row>
    <row r="17" spans="1:6" ht="15">
      <c r="A17" s="229" t="s">
        <v>87</v>
      </c>
      <c r="B17" s="230"/>
      <c r="C17" s="136">
        <v>4</v>
      </c>
      <c r="D17" s="133">
        <v>1</v>
      </c>
      <c r="E17" s="163"/>
      <c r="F17" s="164">
        <f t="shared" si="0"/>
        <v>0</v>
      </c>
    </row>
    <row r="18" spans="1:6" ht="15">
      <c r="A18" s="229" t="s">
        <v>32</v>
      </c>
      <c r="B18" s="230"/>
      <c r="C18" s="136">
        <v>10</v>
      </c>
      <c r="D18" s="133">
        <v>1</v>
      </c>
      <c r="E18" s="163"/>
      <c r="F18" s="164">
        <f t="shared" si="0"/>
        <v>0</v>
      </c>
    </row>
    <row r="19" spans="1:6" ht="15">
      <c r="A19" s="229" t="s">
        <v>30</v>
      </c>
      <c r="B19" s="230"/>
      <c r="C19" s="1">
        <v>22</v>
      </c>
      <c r="D19" s="133">
        <v>1</v>
      </c>
      <c r="E19" s="163"/>
      <c r="F19" s="164">
        <f t="shared" si="0"/>
        <v>0</v>
      </c>
    </row>
    <row r="20" spans="1:6" ht="15">
      <c r="A20" s="229" t="s">
        <v>68</v>
      </c>
      <c r="B20" s="230"/>
      <c r="C20" s="1">
        <v>8</v>
      </c>
      <c r="D20" s="133">
        <v>1</v>
      </c>
      <c r="E20" s="163"/>
      <c r="F20" s="164">
        <f t="shared" si="0"/>
        <v>0</v>
      </c>
    </row>
    <row r="21" spans="1:6" ht="15.75" thickBot="1">
      <c r="A21" s="231" t="s">
        <v>69</v>
      </c>
      <c r="B21" s="232"/>
      <c r="C21" s="109">
        <v>3</v>
      </c>
      <c r="D21" s="135">
        <v>1</v>
      </c>
      <c r="E21" s="165"/>
      <c r="F21" s="166">
        <f t="shared" si="0"/>
        <v>0</v>
      </c>
    </row>
    <row r="22" spans="1:6" ht="15.75" thickBot="1">
      <c r="A22" s="111"/>
      <c r="B22" s="111"/>
      <c r="C22" s="7"/>
      <c r="D22" s="110"/>
      <c r="E22" s="7"/>
      <c r="F22" s="110"/>
    </row>
    <row r="23" spans="1:8" s="7" customFormat="1" ht="15">
      <c r="A23" s="238" t="s">
        <v>162</v>
      </c>
      <c r="B23" s="239"/>
      <c r="C23" s="17">
        <v>213</v>
      </c>
      <c r="D23" s="134">
        <v>1</v>
      </c>
      <c r="E23" s="169"/>
      <c r="F23" s="170">
        <f t="shared" si="0"/>
        <v>0</v>
      </c>
      <c r="H23" s="102"/>
    </row>
    <row r="24" spans="1:6" ht="15">
      <c r="A24" s="223" t="s">
        <v>11</v>
      </c>
      <c r="B24" s="224"/>
      <c r="C24" s="1">
        <v>85</v>
      </c>
      <c r="D24" s="133">
        <v>1</v>
      </c>
      <c r="E24" s="163"/>
      <c r="F24" s="164">
        <f t="shared" si="0"/>
        <v>0</v>
      </c>
    </row>
    <row r="25" spans="1:6" ht="15.75" thickBot="1">
      <c r="A25" s="225" t="s">
        <v>12</v>
      </c>
      <c r="B25" s="226"/>
      <c r="C25" s="2">
        <v>72</v>
      </c>
      <c r="D25" s="135">
        <v>1</v>
      </c>
      <c r="E25" s="165"/>
      <c r="F25" s="166">
        <f t="shared" si="0"/>
        <v>0</v>
      </c>
    </row>
    <row r="26" spans="1:6" ht="15.75" thickBot="1">
      <c r="A26" s="12"/>
      <c r="B26" s="12"/>
      <c r="C26" s="7"/>
      <c r="D26" s="110"/>
      <c r="E26" s="110"/>
      <c r="F26" s="110"/>
    </row>
    <row r="27" spans="1:6" ht="15.75" thickBot="1">
      <c r="A27" s="112"/>
      <c r="B27" s="113"/>
      <c r="C27" s="113"/>
      <c r="D27" s="113"/>
      <c r="E27" s="114" t="s">
        <v>96</v>
      </c>
      <c r="F27" s="115">
        <f>SUM(F4:F26)</f>
        <v>0</v>
      </c>
    </row>
    <row r="28" spans="1:6" ht="15">
      <c r="A28" s="14" t="s">
        <v>167</v>
      </c>
      <c r="B28" s="110"/>
      <c r="C28" s="110"/>
      <c r="D28" s="110"/>
      <c r="E28" s="116"/>
      <c r="F28" s="110"/>
    </row>
    <row r="29" spans="1:6" ht="15">
      <c r="A29" s="101" t="s">
        <v>173</v>
      </c>
      <c r="B29" s="110"/>
      <c r="D29" s="43" t="s">
        <v>99</v>
      </c>
      <c r="E29" s="260" t="s">
        <v>188</v>
      </c>
      <c r="F29" s="260"/>
    </row>
    <row r="30" spans="1:6" ht="15">
      <c r="A30" s="101" t="s">
        <v>174</v>
      </c>
      <c r="B30" s="110"/>
      <c r="D30" s="21"/>
      <c r="E30" s="116"/>
      <c r="F30" s="110"/>
    </row>
    <row r="31" spans="1:6" ht="15">
      <c r="A31" s="22" t="s">
        <v>82</v>
      </c>
      <c r="D31" s="21" t="s">
        <v>181</v>
      </c>
      <c r="E31" s="261" t="s">
        <v>188</v>
      </c>
      <c r="F31" s="261"/>
    </row>
    <row r="32" spans="1:4" ht="15">
      <c r="A32" s="210" t="s">
        <v>88</v>
      </c>
      <c r="B32" s="210"/>
      <c r="C32" s="210"/>
      <c r="D32" s="102"/>
    </row>
    <row r="33" spans="1:4" ht="15">
      <c r="A33" s="210" t="s">
        <v>89</v>
      </c>
      <c r="B33" s="210"/>
      <c r="C33" s="210"/>
      <c r="D33" s="102"/>
    </row>
    <row r="35" ht="15">
      <c r="A35" s="149" t="s">
        <v>184</v>
      </c>
    </row>
    <row r="36" ht="15">
      <c r="A36" s="149" t="s">
        <v>185</v>
      </c>
    </row>
    <row r="37" ht="15">
      <c r="A37" s="149" t="s">
        <v>186</v>
      </c>
    </row>
  </sheetData>
  <mergeCells count="20">
    <mergeCell ref="E29:F29"/>
    <mergeCell ref="E31:F31"/>
    <mergeCell ref="A1:F1"/>
    <mergeCell ref="A10:B10"/>
    <mergeCell ref="A11:B11"/>
    <mergeCell ref="A3:B3"/>
    <mergeCell ref="A23:B23"/>
    <mergeCell ref="A19:B19"/>
    <mergeCell ref="A32:C32"/>
    <mergeCell ref="A33:C33"/>
    <mergeCell ref="A24:B24"/>
    <mergeCell ref="A25:B25"/>
    <mergeCell ref="A13:B13"/>
    <mergeCell ref="A14:B14"/>
    <mergeCell ref="A20:B20"/>
    <mergeCell ref="A21:B21"/>
    <mergeCell ref="A16:B16"/>
    <mergeCell ref="A15:B15"/>
    <mergeCell ref="A17:B17"/>
    <mergeCell ref="A18:B18"/>
  </mergeCells>
  <printOptions/>
  <pageMargins left="0.3937007874015748" right="0.3937007874015748" top="0.7874015748031497" bottom="0.7874015748031497" header="0.31496062992125984" footer="0.31496062992125984"/>
  <pageSetup fitToHeight="1" fitToWidth="1" horizontalDpi="300" verticalDpi="300" orientation="portrait" paperSize="9" scale="86" r:id="rId3"/>
  <headerFooter>
    <oddFooter>&amp;L&amp;"-,Tučné" důvěrné&amp;C&amp;D&amp;Rstránka &amp;P z &amp;N celkem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4"/>
  <sheetViews>
    <sheetView tabSelected="1" workbookViewId="0" topLeftCell="A22"/>
  </sheetViews>
  <sheetFormatPr defaultColWidth="9.140625" defaultRowHeight="15"/>
  <cols>
    <col min="2" max="2" width="26.7109375" style="0" customWidth="1"/>
    <col min="3" max="3" width="10.140625" style="0" bestFit="1" customWidth="1"/>
    <col min="4" max="4" width="5.7109375" style="0" customWidth="1"/>
    <col min="6" max="6" width="26.7109375" style="0" customWidth="1"/>
    <col min="7" max="7" width="10.140625" style="0" bestFit="1" customWidth="1"/>
    <col min="8" max="8" width="5.7109375" style="0" customWidth="1"/>
    <col min="10" max="10" width="26.7109375" style="0" bestFit="1" customWidth="1"/>
    <col min="11" max="11" width="10.140625" style="0" bestFit="1" customWidth="1"/>
  </cols>
  <sheetData>
    <row r="1" spans="1:9" ht="15.75" thickBot="1">
      <c r="A1" s="44" t="s">
        <v>100</v>
      </c>
      <c r="E1" s="44" t="s">
        <v>130</v>
      </c>
      <c r="I1" s="44" t="s">
        <v>132</v>
      </c>
    </row>
    <row r="2" spans="1:11" ht="14.45" customHeight="1" thickBot="1">
      <c r="A2" s="245" t="s">
        <v>101</v>
      </c>
      <c r="B2" s="246"/>
      <c r="C2" s="54" t="s">
        <v>70</v>
      </c>
      <c r="E2" s="245" t="s">
        <v>101</v>
      </c>
      <c r="F2" s="246"/>
      <c r="G2" s="70" t="s">
        <v>70</v>
      </c>
      <c r="I2" s="245" t="s">
        <v>101</v>
      </c>
      <c r="J2" s="246"/>
      <c r="K2" s="70" t="s">
        <v>70</v>
      </c>
    </row>
    <row r="3" spans="1:11" ht="14.45" customHeight="1">
      <c r="A3" s="249" t="s">
        <v>65</v>
      </c>
      <c r="B3" s="45" t="s">
        <v>102</v>
      </c>
      <c r="C3" s="55">
        <v>19.42</v>
      </c>
      <c r="E3" s="249" t="s">
        <v>106</v>
      </c>
      <c r="F3" s="68" t="s">
        <v>35</v>
      </c>
      <c r="G3" s="69">
        <v>256</v>
      </c>
      <c r="I3" s="242" t="s">
        <v>106</v>
      </c>
      <c r="J3" s="86" t="s">
        <v>133</v>
      </c>
      <c r="K3" s="95">
        <v>8</v>
      </c>
    </row>
    <row r="4" spans="1:11" ht="15" customHeight="1">
      <c r="A4" s="250"/>
      <c r="B4" s="46" t="s">
        <v>103</v>
      </c>
      <c r="C4" s="56">
        <v>5.1</v>
      </c>
      <c r="E4" s="250"/>
      <c r="F4" s="46" t="s">
        <v>36</v>
      </c>
      <c r="G4" s="56">
        <v>28</v>
      </c>
      <c r="I4" s="243"/>
      <c r="J4" s="76" t="s">
        <v>134</v>
      </c>
      <c r="K4" s="89">
        <v>1.55</v>
      </c>
    </row>
    <row r="5" spans="1:11" ht="14.45" customHeight="1">
      <c r="A5" s="250"/>
      <c r="B5" s="46" t="s">
        <v>104</v>
      </c>
      <c r="C5" s="56">
        <v>23.8</v>
      </c>
      <c r="E5" s="250"/>
      <c r="F5" s="46" t="s">
        <v>37</v>
      </c>
      <c r="G5" s="56">
        <v>18</v>
      </c>
      <c r="I5" s="243"/>
      <c r="J5" s="76" t="s">
        <v>135</v>
      </c>
      <c r="K5" s="89">
        <v>10.44</v>
      </c>
    </row>
    <row r="6" spans="1:11" ht="15">
      <c r="A6" s="250"/>
      <c r="B6" s="46" t="s">
        <v>43</v>
      </c>
      <c r="C6" s="56">
        <v>14.26</v>
      </c>
      <c r="E6" s="250"/>
      <c r="F6" s="46" t="s">
        <v>38</v>
      </c>
      <c r="G6" s="56">
        <v>4</v>
      </c>
      <c r="I6" s="243"/>
      <c r="J6" s="76" t="s">
        <v>108</v>
      </c>
      <c r="K6" s="89">
        <v>101.5</v>
      </c>
    </row>
    <row r="7" spans="1:11" ht="15">
      <c r="A7" s="250"/>
      <c r="B7" s="46" t="s">
        <v>44</v>
      </c>
      <c r="C7" s="56">
        <v>12.59</v>
      </c>
      <c r="E7" s="250"/>
      <c r="F7" s="46" t="s">
        <v>39</v>
      </c>
      <c r="G7" s="56">
        <v>5</v>
      </c>
      <c r="I7" s="243"/>
      <c r="J7" s="76" t="s">
        <v>136</v>
      </c>
      <c r="K7" s="89">
        <v>56.73</v>
      </c>
    </row>
    <row r="8" spans="1:11" ht="15.75" thickBot="1">
      <c r="A8" s="251"/>
      <c r="B8" s="47" t="s">
        <v>105</v>
      </c>
      <c r="C8" s="57">
        <v>18.67</v>
      </c>
      <c r="E8" s="250"/>
      <c r="F8" s="46" t="s">
        <v>40</v>
      </c>
      <c r="G8" s="56">
        <v>5</v>
      </c>
      <c r="I8" s="243"/>
      <c r="J8" s="76" t="s">
        <v>41</v>
      </c>
      <c r="K8" s="89">
        <v>13.5</v>
      </c>
    </row>
    <row r="9" spans="1:11" ht="15">
      <c r="A9" s="252" t="s">
        <v>106</v>
      </c>
      <c r="B9" s="48" t="s">
        <v>107</v>
      </c>
      <c r="C9" s="58">
        <v>34.61</v>
      </c>
      <c r="E9" s="250"/>
      <c r="F9" s="46" t="s">
        <v>41</v>
      </c>
      <c r="G9" s="56">
        <v>6</v>
      </c>
      <c r="I9" s="243"/>
      <c r="J9" s="76" t="s">
        <v>42</v>
      </c>
      <c r="K9" s="89">
        <v>15.7</v>
      </c>
    </row>
    <row r="10" spans="1:11" ht="15">
      <c r="A10" s="253"/>
      <c r="B10" s="49" t="s">
        <v>108</v>
      </c>
      <c r="C10" s="59">
        <v>162.94</v>
      </c>
      <c r="E10" s="250"/>
      <c r="F10" s="46" t="s">
        <v>42</v>
      </c>
      <c r="G10" s="56">
        <v>5</v>
      </c>
      <c r="I10" s="243"/>
      <c r="J10" s="76" t="s">
        <v>137</v>
      </c>
      <c r="K10" s="89">
        <v>4.9</v>
      </c>
    </row>
    <row r="11" spans="1:11" ht="15">
      <c r="A11" s="253"/>
      <c r="B11" s="49" t="s">
        <v>109</v>
      </c>
      <c r="C11" s="59">
        <v>10.87</v>
      </c>
      <c r="E11" s="250"/>
      <c r="F11" s="46" t="s">
        <v>43</v>
      </c>
      <c r="G11" s="56">
        <v>12</v>
      </c>
      <c r="I11" s="243"/>
      <c r="J11" s="76" t="s">
        <v>138</v>
      </c>
      <c r="K11" s="89">
        <v>11.2</v>
      </c>
    </row>
    <row r="12" spans="1:11" ht="15">
      <c r="A12" s="253"/>
      <c r="B12" s="49" t="s">
        <v>110</v>
      </c>
      <c r="C12" s="59">
        <v>9.63</v>
      </c>
      <c r="E12" s="250"/>
      <c r="F12" s="46" t="s">
        <v>44</v>
      </c>
      <c r="G12" s="56">
        <v>18</v>
      </c>
      <c r="I12" s="243"/>
      <c r="J12" s="76" t="s">
        <v>139</v>
      </c>
      <c r="K12" s="89">
        <v>3.9</v>
      </c>
    </row>
    <row r="13" spans="1:11" ht="15">
      <c r="A13" s="253"/>
      <c r="B13" s="49" t="s">
        <v>111</v>
      </c>
      <c r="C13" s="59">
        <v>28.72</v>
      </c>
      <c r="E13" s="250"/>
      <c r="F13" s="46" t="s">
        <v>45</v>
      </c>
      <c r="G13" s="56">
        <v>2</v>
      </c>
      <c r="I13" s="243"/>
      <c r="J13" s="76" t="s">
        <v>45</v>
      </c>
      <c r="K13" s="89">
        <v>2.1</v>
      </c>
    </row>
    <row r="14" spans="1:11" ht="15">
      <c r="A14" s="253"/>
      <c r="B14" s="49" t="s">
        <v>112</v>
      </c>
      <c r="C14" s="59">
        <v>15.75</v>
      </c>
      <c r="E14" s="250"/>
      <c r="F14" s="46" t="s">
        <v>46</v>
      </c>
      <c r="G14" s="56">
        <v>143</v>
      </c>
      <c r="I14" s="243"/>
      <c r="J14" s="76" t="s">
        <v>140</v>
      </c>
      <c r="K14" s="89">
        <v>11.52</v>
      </c>
    </row>
    <row r="15" spans="1:11" ht="15">
      <c r="A15" s="253"/>
      <c r="B15" s="49" t="s">
        <v>113</v>
      </c>
      <c r="C15" s="59">
        <v>14.79</v>
      </c>
      <c r="E15" s="250"/>
      <c r="F15" s="46" t="s">
        <v>47</v>
      </c>
      <c r="G15" s="56">
        <v>46</v>
      </c>
      <c r="I15" s="243"/>
      <c r="J15" s="76" t="s">
        <v>141</v>
      </c>
      <c r="K15" s="90">
        <v>12.8</v>
      </c>
    </row>
    <row r="16" spans="1:11" ht="15">
      <c r="A16" s="253"/>
      <c r="B16" s="49" t="s">
        <v>114</v>
      </c>
      <c r="C16" s="59">
        <v>90.95</v>
      </c>
      <c r="E16" s="250"/>
      <c r="F16" s="46" t="s">
        <v>48</v>
      </c>
      <c r="G16" s="56">
        <v>19</v>
      </c>
      <c r="I16" s="243"/>
      <c r="J16" s="76" t="s">
        <v>59</v>
      </c>
      <c r="K16" s="90">
        <v>5.4</v>
      </c>
    </row>
    <row r="17" spans="1:11" ht="15.75" thickBot="1">
      <c r="A17" s="254"/>
      <c r="B17" s="50" t="s">
        <v>103</v>
      </c>
      <c r="C17" s="60">
        <v>10.85</v>
      </c>
      <c r="E17" s="250"/>
      <c r="F17" s="46" t="s">
        <v>49</v>
      </c>
      <c r="G17" s="56">
        <v>46</v>
      </c>
      <c r="I17" s="244"/>
      <c r="J17" s="83" t="s">
        <v>142</v>
      </c>
      <c r="K17" s="94">
        <v>5.5</v>
      </c>
    </row>
    <row r="18" spans="1:11" ht="15">
      <c r="A18" s="255" t="s">
        <v>143</v>
      </c>
      <c r="B18" s="51" t="s">
        <v>115</v>
      </c>
      <c r="C18" s="61">
        <v>13.32</v>
      </c>
      <c r="E18" s="250"/>
      <c r="F18" s="46" t="s">
        <v>50</v>
      </c>
      <c r="G18" s="56">
        <v>7</v>
      </c>
      <c r="I18" s="242" t="s">
        <v>143</v>
      </c>
      <c r="J18" s="87" t="s">
        <v>144</v>
      </c>
      <c r="K18" s="88">
        <v>5.81</v>
      </c>
    </row>
    <row r="19" spans="1:11" ht="15.75" thickBot="1">
      <c r="A19" s="256"/>
      <c r="B19" s="52" t="s">
        <v>116</v>
      </c>
      <c r="C19" s="62">
        <v>15.18</v>
      </c>
      <c r="E19" s="251"/>
      <c r="F19" s="72" t="s">
        <v>51</v>
      </c>
      <c r="G19" s="73">
        <v>18</v>
      </c>
      <c r="I19" s="243"/>
      <c r="J19" s="76" t="s">
        <v>145</v>
      </c>
      <c r="K19" s="89">
        <v>99.71</v>
      </c>
    </row>
    <row r="20" spans="1:11" ht="15.75" thickBot="1">
      <c r="A20" s="256"/>
      <c r="B20" s="53" t="s">
        <v>102</v>
      </c>
      <c r="C20" s="63">
        <v>19.96</v>
      </c>
      <c r="E20" s="249" t="s">
        <v>143</v>
      </c>
      <c r="F20" s="77" t="s">
        <v>37</v>
      </c>
      <c r="G20" s="78">
        <v>36</v>
      </c>
      <c r="I20" s="244"/>
      <c r="J20" s="91" t="s">
        <v>59</v>
      </c>
      <c r="K20" s="93">
        <v>27.72</v>
      </c>
    </row>
    <row r="21" spans="1:11" ht="15">
      <c r="A21" s="256"/>
      <c r="B21" s="53" t="s">
        <v>117</v>
      </c>
      <c r="C21" s="64">
        <v>20.69</v>
      </c>
      <c r="E21" s="250"/>
      <c r="F21" s="75" t="s">
        <v>52</v>
      </c>
      <c r="G21" s="79">
        <v>24</v>
      </c>
      <c r="I21" s="242" t="s">
        <v>146</v>
      </c>
      <c r="J21" s="86" t="s">
        <v>147</v>
      </c>
      <c r="K21" s="95">
        <v>146</v>
      </c>
    </row>
    <row r="22" spans="1:11" ht="15">
      <c r="A22" s="256"/>
      <c r="B22" s="53" t="s">
        <v>118</v>
      </c>
      <c r="C22" s="63">
        <v>40.23</v>
      </c>
      <c r="E22" s="250"/>
      <c r="F22" s="75" t="s">
        <v>53</v>
      </c>
      <c r="G22" s="79">
        <v>15</v>
      </c>
      <c r="I22" s="243"/>
      <c r="J22" s="76" t="s">
        <v>148</v>
      </c>
      <c r="K22" s="89">
        <v>2.46</v>
      </c>
    </row>
    <row r="23" spans="1:11" ht="15">
      <c r="A23" s="256"/>
      <c r="B23" s="53" t="s">
        <v>119</v>
      </c>
      <c r="C23" s="64">
        <v>18.77</v>
      </c>
      <c r="E23" s="250"/>
      <c r="F23" s="75" t="s">
        <v>54</v>
      </c>
      <c r="G23" s="79">
        <v>22</v>
      </c>
      <c r="I23" s="243"/>
      <c r="J23" s="76" t="s">
        <v>149</v>
      </c>
      <c r="K23" s="89">
        <v>5.4</v>
      </c>
    </row>
    <row r="24" spans="1:11" ht="14.45" customHeight="1" thickBot="1">
      <c r="A24" s="256"/>
      <c r="B24" s="53" t="s">
        <v>120</v>
      </c>
      <c r="C24" s="64">
        <v>9.89</v>
      </c>
      <c r="E24" s="250"/>
      <c r="F24" s="75" t="s">
        <v>55</v>
      </c>
      <c r="G24" s="79">
        <v>4</v>
      </c>
      <c r="I24" s="244"/>
      <c r="J24" s="83" t="s">
        <v>150</v>
      </c>
      <c r="K24" s="94">
        <v>5.65</v>
      </c>
    </row>
    <row r="25" spans="1:11" ht="15">
      <c r="A25" s="256"/>
      <c r="B25" s="53" t="s">
        <v>121</v>
      </c>
      <c r="C25" s="63">
        <v>8.51</v>
      </c>
      <c r="E25" s="250"/>
      <c r="F25" s="75" t="s">
        <v>56</v>
      </c>
      <c r="G25" s="79">
        <v>2</v>
      </c>
      <c r="I25" s="242" t="s">
        <v>151</v>
      </c>
      <c r="J25" s="87" t="s">
        <v>60</v>
      </c>
      <c r="K25" s="88">
        <v>2.46</v>
      </c>
    </row>
    <row r="26" spans="1:11" ht="15">
      <c r="A26" s="256"/>
      <c r="B26" s="53" t="s">
        <v>122</v>
      </c>
      <c r="C26" s="63">
        <v>10.07</v>
      </c>
      <c r="E26" s="250"/>
      <c r="F26" s="75" t="s">
        <v>57</v>
      </c>
      <c r="G26" s="79">
        <v>15</v>
      </c>
      <c r="I26" s="243"/>
      <c r="J26" s="76" t="s">
        <v>152</v>
      </c>
      <c r="K26" s="89">
        <v>17.05</v>
      </c>
    </row>
    <row r="27" spans="1:11" ht="15">
      <c r="A27" s="256"/>
      <c r="B27" s="53" t="s">
        <v>123</v>
      </c>
      <c r="C27" s="63">
        <v>10.92</v>
      </c>
      <c r="E27" s="250"/>
      <c r="F27" s="75" t="s">
        <v>58</v>
      </c>
      <c r="G27" s="79">
        <v>25</v>
      </c>
      <c r="I27" s="243"/>
      <c r="J27" s="76" t="s">
        <v>153</v>
      </c>
      <c r="K27" s="90">
        <v>21.17</v>
      </c>
    </row>
    <row r="28" spans="1:11" ht="15">
      <c r="A28" s="256"/>
      <c r="B28" s="53" t="s">
        <v>124</v>
      </c>
      <c r="C28" s="63">
        <v>10.29</v>
      </c>
      <c r="E28" s="250"/>
      <c r="F28" s="75" t="s">
        <v>59</v>
      </c>
      <c r="G28" s="80">
        <v>22.3</v>
      </c>
      <c r="I28" s="243"/>
      <c r="J28" s="76" t="s">
        <v>154</v>
      </c>
      <c r="K28" s="89">
        <v>36.1</v>
      </c>
    </row>
    <row r="29" spans="1:11" ht="15.75" thickBot="1">
      <c r="A29" s="256"/>
      <c r="B29" s="53" t="s">
        <v>125</v>
      </c>
      <c r="C29" s="63">
        <v>16.16</v>
      </c>
      <c r="E29" s="250"/>
      <c r="F29" s="75" t="s">
        <v>60</v>
      </c>
      <c r="G29" s="79">
        <v>6</v>
      </c>
      <c r="I29" s="244"/>
      <c r="J29" s="91" t="s">
        <v>155</v>
      </c>
      <c r="K29" s="92">
        <v>16.28</v>
      </c>
    </row>
    <row r="30" spans="1:11" ht="15.75" thickBot="1">
      <c r="A30" s="256"/>
      <c r="B30" s="53" t="s">
        <v>126</v>
      </c>
      <c r="C30" s="63">
        <v>17.31</v>
      </c>
      <c r="E30" s="251"/>
      <c r="F30" s="81" t="s">
        <v>45</v>
      </c>
      <c r="G30" s="82">
        <v>3</v>
      </c>
      <c r="I30" s="242" t="s">
        <v>156</v>
      </c>
      <c r="J30" s="86" t="s">
        <v>157</v>
      </c>
      <c r="K30" s="96">
        <v>82.3</v>
      </c>
    </row>
    <row r="31" spans="1:11" ht="15.75" thickBot="1">
      <c r="A31" s="256"/>
      <c r="B31" s="53" t="s">
        <v>127</v>
      </c>
      <c r="C31" s="63">
        <v>4.23</v>
      </c>
      <c r="E31" s="240" t="s">
        <v>131</v>
      </c>
      <c r="F31" s="241"/>
      <c r="G31" s="74">
        <f>SUM(G3:G30)</f>
        <v>812.3</v>
      </c>
      <c r="I31" s="243"/>
      <c r="J31" s="76" t="s">
        <v>158</v>
      </c>
      <c r="K31" s="90">
        <v>21</v>
      </c>
    </row>
    <row r="32" spans="1:11" ht="15.75" thickBot="1">
      <c r="A32" s="256"/>
      <c r="B32" s="53" t="s">
        <v>128</v>
      </c>
      <c r="C32" s="63">
        <v>25.31</v>
      </c>
      <c r="I32" s="244"/>
      <c r="J32" s="83" t="s">
        <v>148</v>
      </c>
      <c r="K32" s="97">
        <v>2.54</v>
      </c>
    </row>
    <row r="33" spans="1:11" ht="15.75" thickBot="1">
      <c r="A33" s="257"/>
      <c r="B33" s="65" t="s">
        <v>129</v>
      </c>
      <c r="C33" s="66">
        <v>3.16</v>
      </c>
      <c r="I33" s="98" t="s">
        <v>160</v>
      </c>
      <c r="J33" s="84" t="s">
        <v>159</v>
      </c>
      <c r="K33" s="85">
        <v>600</v>
      </c>
    </row>
    <row r="34" spans="1:11" ht="15.75" thickBot="1">
      <c r="A34" s="247" t="s">
        <v>131</v>
      </c>
      <c r="B34" s="248"/>
      <c r="C34" s="67">
        <f>SUM(C3:C33)</f>
        <v>716.9499999999999</v>
      </c>
      <c r="I34" s="240" t="s">
        <v>131</v>
      </c>
      <c r="J34" s="241"/>
      <c r="K34" s="71">
        <f>SUM(K3:K33)</f>
        <v>1356.3899999999999</v>
      </c>
    </row>
  </sheetData>
  <mergeCells count="16">
    <mergeCell ref="I34:J34"/>
    <mergeCell ref="I3:I17"/>
    <mergeCell ref="I18:I20"/>
    <mergeCell ref="I21:I24"/>
    <mergeCell ref="A2:B2"/>
    <mergeCell ref="A34:B34"/>
    <mergeCell ref="A3:A8"/>
    <mergeCell ref="A9:A17"/>
    <mergeCell ref="A18:A33"/>
    <mergeCell ref="E31:F31"/>
    <mergeCell ref="E20:E30"/>
    <mergeCell ref="E3:E19"/>
    <mergeCell ref="E2:F2"/>
    <mergeCell ref="I25:I29"/>
    <mergeCell ref="I30:I32"/>
    <mergeCell ref="I2:J2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300" verticalDpi="300" orientation="landscape" paperSize="9" scale="92" r:id="rId1"/>
  <headerFooter>
    <oddHeader>&amp;C&amp;A - Praha 14 kulturní</oddHeader>
    <oddFooter>&amp;L&amp;B důvěrné&amp;B&amp;C&amp;D&amp;Rstránka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</dc:creator>
  <cp:keywords/>
  <dc:description/>
  <cp:lastModifiedBy>Studecká Marie</cp:lastModifiedBy>
  <cp:lastPrinted>2020-04-15T06:30:28Z</cp:lastPrinted>
  <dcterms:created xsi:type="dcterms:W3CDTF">2020-02-19T10:47:50Z</dcterms:created>
  <dcterms:modified xsi:type="dcterms:W3CDTF">2020-04-23T12:36:50Z</dcterms:modified>
  <cp:category/>
  <cp:version/>
  <cp:contentType/>
  <cp:contentStatus/>
</cp:coreProperties>
</file>