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milos\Documents\SDILENE PROJEKTY 2\TZB\ZS Janouska\EDIT\"/>
    </mc:Choice>
  </mc:AlternateContent>
  <xr:revisionPtr revIDLastSave="0" documentId="13_ncr:1_{AE0D8B5F-0ABA-440C-A91E-4C4AF141CDB5}" xr6:coauthVersionLast="47" xr6:coauthVersionMax="47" xr10:uidLastSave="{00000000-0000-0000-0000-000000000000}"/>
  <bookViews>
    <workbookView xWindow="29610" yWindow="480" windowWidth="24210" windowHeight="15480" tabRatio="858" xr2:uid="{00000000-000D-0000-FFFF-FFFF00000000}"/>
  </bookViews>
  <sheets>
    <sheet name="EPS" sheetId="9" r:id="rId1"/>
  </sheet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xlnm._FilterDatabase" localSheetId="0" hidden="1">EPS!$A$1:$T$3</definedName>
    <definedName name="_FMA4">#REF!</definedName>
    <definedName name="_IO168" hidden="1">{"'List1'!$A$1:$J$73"}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rder1" hidden="1">0</definedName>
    <definedName name="_Order2" hidden="1">0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a" localSheetId="0" hidden="1">{"'List1'!$A$1:$J$73"}</definedName>
    <definedName name="a" hidden="1">{"'List1'!$A$1:$J$73"}</definedName>
    <definedName name="CDOK">#REF!</definedName>
    <definedName name="CDOK1">#REF!</definedName>
    <definedName name="CDOK2">#REF!</definedName>
    <definedName name="d" localSheetId="0" hidden="1">{"'List1'!$A$1:$J$73"}</definedName>
    <definedName name="d" hidden="1">{"'List1'!$A$1:$J$73"}</definedName>
    <definedName name="DAT">#REF!</definedName>
    <definedName name="dd">#REF!</definedName>
    <definedName name="dddddddd">#REF!</definedName>
    <definedName name="ee">#REF!</definedName>
    <definedName name="ffgfggfgf">#REF!</definedName>
    <definedName name="hg">#REF!</definedName>
    <definedName name="hhhhhhhh">#REF!</definedName>
    <definedName name="hhhhhhhhhhhh">#REF!</definedName>
    <definedName name="HTML_CodePage" hidden="1">1250</definedName>
    <definedName name="HTML_Control" localSheetId="0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localSheetId="0" hidden="1">{"'List1'!$A$1:$J$73"}</definedName>
    <definedName name="kk" hidden="1">{"'List1'!$A$1:$J$73"}</definedName>
    <definedName name="KONTROL1">#REF!</definedName>
    <definedName name="KONTROL2">#REF!</definedName>
    <definedName name="KONTROL3">#REF!</definedName>
    <definedName name="KONTROL4">#REF!</definedName>
    <definedName name="NAZEV">#REF!</definedName>
    <definedName name="_xlnm.Print_Titles" localSheetId="0">EPS!$1:$1</definedName>
    <definedName name="POTR" localSheetId="0" hidden="1">{"'List1'!$A$1:$J$73"}</definedName>
    <definedName name="POTR" hidden="1">{"'List1'!$A$1:$J$73"}</definedName>
    <definedName name="potr.větve" localSheetId="0" hidden="1">{"'List1'!$A$1:$J$73"}</definedName>
    <definedName name="potr.větve" hidden="1">{"'List1'!$A$1:$J$73"}</definedName>
    <definedName name="PROJEKT">#REF!</definedName>
    <definedName name="REV">#REF!</definedName>
    <definedName name="rr">#REF!</definedName>
    <definedName name="SE" localSheetId="0" hidden="1">{"'List1'!$A$1:$J$73"}</definedName>
    <definedName name="SE" hidden="1">{"'List1'!$A$1:$J$73"}</definedName>
    <definedName name="SCHVALIL1">#REF!</definedName>
    <definedName name="SCHVALIL2">#REF!</definedName>
    <definedName name="SCHVALIL3">#REF!</definedName>
    <definedName name="SCHVALIL4">#REF!</definedName>
    <definedName name="soupis1" localSheetId="0" hidden="1">{"'List1'!$A$1:$J$73"}</definedName>
    <definedName name="soupis1" hidden="1">{"'List1'!$A$1:$J$73"}</definedName>
    <definedName name="SPD">#REF!</definedName>
    <definedName name="ss">#REF!</definedName>
    <definedName name="tt">#REF!</definedName>
    <definedName name="UKOL">#REF!</definedName>
    <definedName name="V.Č.30103" localSheetId="0" hidden="1">{"'List1'!$A$1:$J$73"}</definedName>
    <definedName name="V.Č.30103" hidden="1">{"'List1'!$A$1:$J$73"}</definedName>
    <definedName name="Z_17D51EB2_0027_4D89_A3C8_1B15D8DC1C49_.wvu.FilterData" localSheetId="0" hidden="1">EPS!$A$1:$T$3</definedName>
    <definedName name="Z_84C55DD1_26C8_4820_85C6_912422584B5D_.wvu.Cols" localSheetId="0" hidden="1">EPS!$L:$U</definedName>
    <definedName name="Z_84C55DD1_26C8_4820_85C6_912422584B5D_.wvu.FilterData" localSheetId="0" hidden="1">EPS!$A$1:$T$3</definedName>
    <definedName name="Z_883FF9A8_63E9_4211_9C10_461E7441634B_.wvu.FilterData" localSheetId="0" hidden="1">EPS!$A$1:$T$3</definedName>
    <definedName name="Z_883FF9A8_63E9_4211_9C10_461E7441634B_.wvu.PrintTitles" localSheetId="0" hidden="1">EPS!$1:$1</definedName>
    <definedName name="Z_B08064FB_6621_48D4_953A_1142AD759841_.wvu.Cols" localSheetId="0" hidden="1">EPS!$L:$T</definedName>
    <definedName name="Z_B08064FB_6621_48D4_953A_1142AD759841_.wvu.FilterData" localSheetId="0" hidden="1">EPS!$A$1:$T$3</definedName>
    <definedName name="Z_B08064FB_6621_48D4_953A_1142AD759841_.wvu.Rows" localSheetId="0" hidden="1">EPS!#REF!</definedName>
    <definedName name="Z_E200479D_60BC_43F1_B597_371429EB68A4_.wvu.Cols" localSheetId="0" hidden="1">EPS!$L:$T</definedName>
    <definedName name="Z_E200479D_60BC_43F1_B597_371429EB68A4_.wvu.FilterData" localSheetId="0" hidden="1">EPS!$A$1:$T$3</definedName>
    <definedName name="Z_E200479D_60BC_43F1_B597_371429EB68A4_.wvu.Rows" localSheetId="0" hidden="1">EPS!#REF!</definedName>
    <definedName name="Z_E292AEFE_9DB2_4B0E_8B80_6F8E9764BCFA_.wvu.Cols" localSheetId="0" hidden="1">EPS!$L:$U</definedName>
    <definedName name="Z_E292AEFE_9DB2_4B0E_8B80_6F8E9764BCFA_.wvu.FilterData" localSheetId="0" hidden="1">EPS!$A$1:$T$3</definedName>
    <definedName name="Z_E3F5FEBC_2D90_4D89_9221_FBD22F126E48_.wvu.Cols" localSheetId="0" hidden="1">EPS!$L:$T</definedName>
    <definedName name="Z_E3F5FEBC_2D90_4D89_9221_FBD22F126E48_.wvu.FilterData" localSheetId="0" hidden="1">EPS!$A$1:$T$3</definedName>
    <definedName name="Z_E3F5FEBC_2D90_4D89_9221_FBD22F126E48_.wvu.Rows" localSheetId="0" hidden="1">EPS!#REF!</definedName>
    <definedName name="Z_FE7E74A8_97F5_444B_B7AD_80E70B929004_.wvu.Cols" localSheetId="0" hidden="1">EPS!$L:$T</definedName>
    <definedName name="Z_FE7E74A8_97F5_444B_B7AD_80E70B929004_.wvu.FilterData" localSheetId="0" hidden="1">EPS!$A$1:$T$3</definedName>
    <definedName name="ZAKAZNIK">#REF!</definedName>
    <definedName name="ZPRAC1">#REF!</definedName>
    <definedName name="ZPRAC2">#REF!</definedName>
    <definedName name="ZPRAC3">#REF!</definedName>
    <definedName name="ZPRAC4">#REF!</definedName>
  </definedNames>
  <calcPr calcId="191029"/>
  <customWorkbookViews>
    <customWorkbookView name="novak - vlastní pohled" guid="{B08064FB-6621-48D4-953A-1142AD759841}" mergeInterval="0" personalView="1" xWindow="-9" yWindow="24" windowWidth="1299" windowHeight="833" tabRatio="858" activeSheetId="10"/>
    <customWorkbookView name="pastalka - vlastní pohled" guid="{84C55DD1-26C8-4820-85C6-912422584B5D}" mergeInterval="0" personalView="1" maximized="1" windowWidth="1276" windowHeight="833" tabRatio="858" activeSheetId="5"/>
    <customWorkbookView name="cakova - vlastní pohled" guid="{E292AEFE-9DB2-4B0E-8B80-6F8E9764BCFA}" mergeInterval="0" personalView="1" maximized="1" windowWidth="1276" windowHeight="807" tabRatio="858" activeSheetId="1"/>
    <customWorkbookView name="burda - vlastní pohled" guid="{16DE9EA2-B583-4E82-A4D0-EFBEDC81F014}" mergeInterval="0" personalView="1" maximized="1" windowWidth="1258" windowHeight="796" tabRatio="858" activeSheetId="9"/>
    <customWorkbookView name="rocek - vlastní pohled" guid="{E200479D-60BC-43F1-B597-371429EB68A4}" mergeInterval="0" personalView="1" xWindow="18" yWindow="34" windowWidth="775" windowHeight="762" tabRatio="858" activeSheetId="1"/>
    <customWorkbookView name="hrdy - vlastní pohled" guid="{E3F5FEBC-2D90-4D89-9221-FBD22F126E48}" mergeInterval="0" personalView="1" maximized="1" windowWidth="1276" windowHeight="807" tabRatio="858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9" l="1"/>
  <c r="I27" i="9"/>
  <c r="I28" i="9"/>
  <c r="I25" i="9"/>
  <c r="I22" i="9"/>
  <c r="I23" i="9"/>
  <c r="I24" i="9"/>
  <c r="I21" i="9"/>
  <c r="I29" i="9"/>
  <c r="I20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3" i="9"/>
  <c r="J36" i="9"/>
  <c r="A34" i="9"/>
  <c r="A35" i="9" s="1"/>
  <c r="A36" i="9" s="1"/>
  <c r="A37" i="9" s="1"/>
  <c r="A38" i="9" s="1"/>
  <c r="A39" i="9" s="1"/>
  <c r="A33" i="9"/>
  <c r="H33" i="9"/>
  <c r="J33" i="9"/>
  <c r="K33" i="9" l="1"/>
  <c r="H4" i="9" l="1"/>
  <c r="J4" i="9"/>
  <c r="H5" i="9"/>
  <c r="J5" i="9"/>
  <c r="H6" i="9"/>
  <c r="J6" i="9"/>
  <c r="H7" i="9"/>
  <c r="J7" i="9"/>
  <c r="H8" i="9"/>
  <c r="J8" i="9"/>
  <c r="H9" i="9"/>
  <c r="J9" i="9"/>
  <c r="H10" i="9"/>
  <c r="J10" i="9"/>
  <c r="H11" i="9"/>
  <c r="K11" i="9" s="1"/>
  <c r="J11" i="9"/>
  <c r="H12" i="9"/>
  <c r="J12" i="9"/>
  <c r="H13" i="9"/>
  <c r="J13" i="9"/>
  <c r="H14" i="9"/>
  <c r="J14" i="9"/>
  <c r="H15" i="9"/>
  <c r="J15" i="9"/>
  <c r="H16" i="9"/>
  <c r="J16" i="9"/>
  <c r="H17" i="9"/>
  <c r="J17" i="9"/>
  <c r="H34" i="9"/>
  <c r="J34" i="9"/>
  <c r="H35" i="9"/>
  <c r="J35" i="9"/>
  <c r="H36" i="9"/>
  <c r="K36" i="9" s="1"/>
  <c r="H37" i="9"/>
  <c r="J37" i="9"/>
  <c r="H38" i="9"/>
  <c r="J38" i="9"/>
  <c r="H39" i="9"/>
  <c r="J39" i="9"/>
  <c r="H24" i="9"/>
  <c r="J24" i="9"/>
  <c r="H25" i="9"/>
  <c r="J25" i="9"/>
  <c r="H29" i="9"/>
  <c r="J29" i="9"/>
  <c r="F28" i="9"/>
  <c r="H28" i="9" s="1"/>
  <c r="F27" i="9"/>
  <c r="H27" i="9" s="1"/>
  <c r="F26" i="9"/>
  <c r="H26" i="9" s="1"/>
  <c r="J23" i="9"/>
  <c r="H23" i="9"/>
  <c r="H22" i="9"/>
  <c r="H21" i="9"/>
  <c r="J21" i="9"/>
  <c r="J22" i="9"/>
  <c r="J32" i="9"/>
  <c r="H32" i="9"/>
  <c r="J20" i="9"/>
  <c r="H20" i="9"/>
  <c r="A4" i="9"/>
  <c r="J3" i="9"/>
  <c r="J2" i="9" s="1"/>
  <c r="H3" i="9"/>
  <c r="H2" i="9" s="1"/>
  <c r="K35" i="9" l="1"/>
  <c r="K25" i="9"/>
  <c r="K29" i="9"/>
  <c r="K7" i="9"/>
  <c r="K4" i="9"/>
  <c r="K15" i="9"/>
  <c r="K39" i="9"/>
  <c r="K34" i="9"/>
  <c r="K5" i="9"/>
  <c r="K10" i="9"/>
  <c r="J26" i="9"/>
  <c r="K26" i="9" s="1"/>
  <c r="K14" i="9"/>
  <c r="J28" i="9"/>
  <c r="K28" i="9" s="1"/>
  <c r="J27" i="9"/>
  <c r="K27" i="9" s="1"/>
  <c r="K13" i="9"/>
  <c r="K8" i="9"/>
  <c r="K38" i="9"/>
  <c r="K17" i="9"/>
  <c r="K12" i="9"/>
  <c r="K37" i="9"/>
  <c r="K16" i="9"/>
  <c r="K6" i="9"/>
  <c r="K24" i="9"/>
  <c r="K9" i="9"/>
  <c r="K22" i="9"/>
  <c r="K21" i="9"/>
  <c r="K23" i="9"/>
  <c r="K32" i="9"/>
  <c r="A5" i="9"/>
  <c r="A6" i="9" s="1"/>
  <c r="A7" i="9" s="1"/>
  <c r="J31" i="9"/>
  <c r="K3" i="9"/>
  <c r="H31" i="9"/>
  <c r="K20" i="9"/>
  <c r="K2" i="9" l="1"/>
  <c r="A8" i="9"/>
  <c r="A9" i="9" s="1"/>
  <c r="A10" i="9" s="1"/>
  <c r="A11" i="9" s="1"/>
  <c r="A12" i="9" s="1"/>
  <c r="A13" i="9" s="1"/>
  <c r="A14" i="9" s="1"/>
  <c r="A15" i="9" s="1"/>
  <c r="K31" i="9"/>
  <c r="H19" i="9" l="1"/>
  <c r="H41" i="9" s="1"/>
  <c r="A16" i="9"/>
  <c r="A17" i="9" s="1"/>
  <c r="A20" i="9" s="1"/>
  <c r="J19" i="9"/>
  <c r="J41" i="9" s="1"/>
  <c r="K19" i="9" l="1"/>
  <c r="K41" i="9" s="1"/>
  <c r="A21" i="9"/>
  <c r="A22" i="9" s="1"/>
  <c r="A23" i="9" l="1"/>
  <c r="A24" i="9" s="1"/>
  <c r="A25" i="9" s="1"/>
  <c r="A26" i="9" s="1"/>
  <c r="A27" i="9" s="1"/>
  <c r="A28" i="9" l="1"/>
  <c r="A29" i="9" s="1"/>
  <c r="A32" i="9" s="1"/>
</calcChain>
</file>

<file path=xl/sharedStrings.xml><?xml version="1.0" encoding="utf-8"?>
<sst xmlns="http://schemas.openxmlformats.org/spreadsheetml/2006/main" count="81" uniqueCount="50">
  <si>
    <t>množ.</t>
  </si>
  <si>
    <t>položka</t>
  </si>
  <si>
    <t>skupina globální Položky</t>
  </si>
  <si>
    <t>jed</t>
  </si>
  <si>
    <t>m</t>
  </si>
  <si>
    <r>
      <t xml:space="preserve">DOD
Jed. cena
</t>
    </r>
    <r>
      <rPr>
        <b/>
        <sz val="10"/>
        <rFont val="Arial"/>
        <family val="2"/>
      </rPr>
      <t>CZK</t>
    </r>
  </si>
  <si>
    <r>
      <t xml:space="preserve">MONT
Jed. cena
</t>
    </r>
    <r>
      <rPr>
        <b/>
        <sz val="10"/>
        <rFont val="Arial"/>
        <family val="2"/>
      </rPr>
      <t>CZK</t>
    </r>
  </si>
  <si>
    <t>ks</t>
  </si>
  <si>
    <t>kpl</t>
  </si>
  <si>
    <r>
      <t xml:space="preserve">DOD
Cel. cena 
</t>
    </r>
    <r>
      <rPr>
        <b/>
        <sz val="10"/>
        <color indexed="10"/>
        <rFont val="Arial"/>
        <family val="2"/>
        <charset val="238"/>
      </rPr>
      <t>CZK</t>
    </r>
  </si>
  <si>
    <r>
      <t xml:space="preserve">MONT
Cel. cena
</t>
    </r>
    <r>
      <rPr>
        <b/>
        <sz val="10"/>
        <color indexed="10"/>
        <rFont val="Arial"/>
        <family val="2"/>
        <charset val="238"/>
      </rPr>
      <t>CZK</t>
    </r>
  </si>
  <si>
    <r>
      <t xml:space="preserve">D+M
Cel. cena
</t>
    </r>
    <r>
      <rPr>
        <b/>
        <sz val="10"/>
        <color indexed="10"/>
        <rFont val="Arial"/>
        <family val="2"/>
        <charset val="238"/>
      </rPr>
      <t>CZK</t>
    </r>
  </si>
  <si>
    <t>Hlavní komponenty:</t>
  </si>
  <si>
    <t>Ostatní náklady:</t>
  </si>
  <si>
    <t>Cena celkem</t>
  </si>
  <si>
    <t>Výchozí revize</t>
  </si>
  <si>
    <t>Podružný instalační materiál, kotevní prvky kabeláže, instalační krabice a pod</t>
  </si>
  <si>
    <t>Referenční typ</t>
  </si>
  <si>
    <t>Akumulátor 12V/40Ah</t>
  </si>
  <si>
    <t>Zařízení dálkového přenosu</t>
  </si>
  <si>
    <t>Klíčový trezor požární ochrany</t>
  </si>
  <si>
    <t xml:space="preserve">Obslužné pole požární ochrany </t>
  </si>
  <si>
    <t>Siréna</t>
  </si>
  <si>
    <t>Zábleskový maják</t>
  </si>
  <si>
    <t>Tlačítkový hlásič</t>
  </si>
  <si>
    <t>Kabelové rozvody:</t>
  </si>
  <si>
    <t>Rozbočovací krabice s požární odolností</t>
  </si>
  <si>
    <t>Programování a nastavení systému</t>
  </si>
  <si>
    <t>Komplexní zkoušky vyhrazeného požárně bezpečnostního zařízení</t>
  </si>
  <si>
    <t>Protipožární utěsnění jednotlivých požárních úseků, plocha pro kabel - požární odolnost t=60min</t>
  </si>
  <si>
    <t xml:space="preserve">Měřící protokoly kabeláže </t>
  </si>
  <si>
    <t>Značení kabelových tras</t>
  </si>
  <si>
    <t>Analogová ústředny EPS</t>
  </si>
  <si>
    <t>Zálohovaný zdroj EPS 24V/4,5A</t>
  </si>
  <si>
    <t>Akumulátor 12V/18Ah</t>
  </si>
  <si>
    <t>Vstupní prvek EPS</t>
  </si>
  <si>
    <t>Výstupní prvek EPS</t>
  </si>
  <si>
    <t>Sběrnicový kabel ovládací linky, kabel pro ovládané a monitorovací zařízení 2x2x0,8 s funkční odolností při požáru dle ZP27, B2cas1d1</t>
  </si>
  <si>
    <t>Kabel - připojení OPPO s funkční odolností při požáru dle ZP27, B2cas1d1</t>
  </si>
  <si>
    <t>Kabel - připojení KTPO s funkční odolností při požáru dle ZP27, B2cas1d1</t>
  </si>
  <si>
    <t>Kabel napájení sirény 2x1,5 s funkční odolností při požáru dle ZP27, B2cas1d1</t>
  </si>
  <si>
    <t>Kabel připojení periferních zařízení 2x2x0,8 s funkční odolností při požáru dle ZP27, B2cas1d1</t>
  </si>
  <si>
    <t>Sběrnicový kabel hlásičové linky stíněný 1x2x0,8 bez funkční odolnosti při požáru, B2ca s1 d1</t>
  </si>
  <si>
    <t>Příchytka jednostranná včetně kotevního šroubu bez funkční odolnosti při požáru</t>
  </si>
  <si>
    <t>Příchytka oboustranná včetně kotevního šroubu s funkční odolností při požáru dle ZP27, B2cas1d1</t>
  </si>
  <si>
    <t>Optickokouřový hlásič adresovatelný včetně patice</t>
  </si>
  <si>
    <t>Multikriteriální hlásič adresovatelný včetně patice</t>
  </si>
  <si>
    <t>Nstavení rozhranní a komunikace HZS a ZDP</t>
  </si>
  <si>
    <t>Relé včetně krabice</t>
  </si>
  <si>
    <r>
      <rPr>
        <sz val="14"/>
        <rFont val="Arial"/>
        <family val="2"/>
        <charset val="238"/>
      </rPr>
      <t>SOUPIS DODÁVEK A PRACÍ PRO ZAŘÍZENÍ ELEKTRICKÉ POŽÁRNÍ SIGNALIZACE - ZŠ GEN. JANOUŠKA</t>
    </r>
    <r>
      <rPr>
        <b/>
        <sz val="16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popis položek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</si>
</sst>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\-\ "/>
    <numFmt numFmtId="167" formatCode="&quot;$&quot;#,##0_);[Red]\(&quot;$&quot;#,##0\)"/>
    <numFmt numFmtId="168" formatCode="&quot;$&quot;#,##0.00_);[Red]\(&quot;$&quot;#,##0.00\)"/>
    <numFmt numFmtId="169" formatCode="0.0%;\(0.0%\)"/>
    <numFmt numFmtId="170" formatCode="0\);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0.00_)"/>
    <numFmt numFmtId="174" formatCode="\ General"/>
    <numFmt numFmtId="175" formatCode="#,##0;#,##0;"/>
  </numFmts>
  <fonts count="8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6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  <font>
      <sz val="10"/>
      <name val="Helv"/>
      <family val="2"/>
    </font>
    <font>
      <sz val="10"/>
      <name val="Helv"/>
      <charset val="238"/>
    </font>
    <font>
      <sz val="10"/>
      <name val="Helv"/>
      <family val="2"/>
      <charset val="238"/>
    </font>
    <font>
      <sz val="10"/>
      <name val="Helv"/>
    </font>
    <font>
      <b/>
      <sz val="10"/>
      <name val="Helv"/>
    </font>
    <font>
      <i/>
      <sz val="10"/>
      <name val="Arial CE"/>
    </font>
    <font>
      <sz val="11"/>
      <name val="Arial"/>
      <family val="2"/>
      <charset val="238"/>
    </font>
    <font>
      <sz val="10"/>
      <color indexed="8"/>
      <name val="Geneva"/>
    </font>
    <font>
      <sz val="10"/>
      <name val="Geneva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8"/>
      <name val="Arial"/>
      <family val="2"/>
    </font>
    <font>
      <b/>
      <sz val="12"/>
      <name val="Helv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6"/>
      <color indexed="10"/>
      <name val="Arial CE"/>
      <family val="2"/>
      <charset val="238"/>
    </font>
    <font>
      <u/>
      <sz val="10"/>
      <color indexed="12"/>
      <name val="Arial CE"/>
      <charset val="238"/>
    </font>
    <font>
      <u/>
      <sz val="11"/>
      <color theme="10"/>
      <name val="Calibri"/>
      <family val="2"/>
      <charset val="238"/>
    </font>
    <font>
      <sz val="8"/>
      <color indexed="8"/>
      <name val="HelveticaNewE"/>
      <family val="5"/>
      <charset val="200"/>
    </font>
    <font>
      <i/>
      <sz val="8"/>
      <name val="Arial CE"/>
      <family val="2"/>
      <charset val="238"/>
    </font>
    <font>
      <b/>
      <sz val="11"/>
      <name val="Helv"/>
    </font>
    <font>
      <b/>
      <sz val="12"/>
      <name val="Times CE"/>
      <charset val="238"/>
    </font>
    <font>
      <b/>
      <sz val="10"/>
      <color indexed="9"/>
      <name val="Arial CE"/>
      <family val="2"/>
      <charset val="238"/>
    </font>
    <font>
      <b/>
      <i/>
      <sz val="10"/>
      <name val="Times New Roman CE"/>
      <family val="1"/>
      <charset val="238"/>
    </font>
    <font>
      <b/>
      <sz val="14"/>
      <name val="Arial CE"/>
      <family val="2"/>
      <charset val="238"/>
    </font>
    <font>
      <b/>
      <i/>
      <sz val="14"/>
      <color indexed="39"/>
      <name val="Arial CE"/>
      <family val="2"/>
      <charset val="238"/>
    </font>
    <font>
      <sz val="10"/>
      <name val="Courier"/>
      <family val="3"/>
    </font>
    <font>
      <sz val="10"/>
      <name val="Arial"/>
      <family val="2"/>
      <charset val="186"/>
    </font>
    <font>
      <b/>
      <i/>
      <sz val="16"/>
      <name val="Helv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Arial CE"/>
    </font>
    <font>
      <b/>
      <i/>
      <sz val="14"/>
      <name val="Times New Roman"/>
      <family val="1"/>
      <charset val="238"/>
    </font>
    <font>
      <sz val="10"/>
      <name val="Arial"/>
      <family val="2"/>
      <charset val="177"/>
    </font>
    <font>
      <b/>
      <sz val="10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i/>
      <sz val="12"/>
      <name val="Arial CE"/>
      <family val="2"/>
      <charset val="238"/>
    </font>
    <font>
      <shadow/>
      <sz val="12"/>
      <name val="Times CE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Helv"/>
      <charset val="204"/>
    </font>
    <font>
      <b/>
      <i/>
      <sz val="10"/>
      <name val="Arial"/>
      <family val="2"/>
      <charset val="238"/>
    </font>
    <font>
      <sz val="14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</patternFill>
    </fill>
    <fill>
      <patternFill patternType="solid">
        <fgColor indexed="23"/>
      </patternFill>
    </fill>
    <fill>
      <patternFill patternType="solid">
        <fgColor indexed="22"/>
        <bgColor indexed="22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3" borderId="0" applyNumberFormat="0" applyBorder="0" applyAlignment="0" applyProtection="0"/>
    <xf numFmtId="0" fontId="23" fillId="20" borderId="1" applyNumberFormat="0" applyAlignment="0" applyProtection="0"/>
    <xf numFmtId="0" fontId="11" fillId="0" borderId="2" applyNumberFormat="0" applyFill="0" applyAlignment="0" applyProtection="0"/>
    <xf numFmtId="0" fontId="25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3" fillId="21" borderId="6" applyNumberFormat="0" applyAlignment="0" applyProtection="0"/>
    <xf numFmtId="0" fontId="12" fillId="3" borderId="0" applyNumberFormat="0" applyBorder="0" applyAlignment="0" applyProtection="0"/>
    <xf numFmtId="0" fontId="22" fillId="7" borderId="1" applyNumberFormat="0" applyAlignment="0" applyProtection="0"/>
    <xf numFmtId="0" fontId="13" fillId="21" borderId="6" applyNumberFormat="0" applyAlignment="0" applyProtection="0"/>
    <xf numFmtId="0" fontId="19" fillId="0" borderId="7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27" fillId="0" borderId="0"/>
    <xf numFmtId="0" fontId="32" fillId="0" borderId="0"/>
    <xf numFmtId="0" fontId="5" fillId="0" borderId="0"/>
    <xf numFmtId="0" fontId="26" fillId="23" borderId="8" applyNumberFormat="0" applyFont="0" applyAlignment="0" applyProtection="0"/>
    <xf numFmtId="0" fontId="5" fillId="23" borderId="8" applyNumberFormat="0" applyFont="0" applyAlignment="0" applyProtection="0"/>
    <xf numFmtId="0" fontId="24" fillId="20" borderId="9" applyNumberFormat="0" applyAlignment="0" applyProtection="0"/>
    <xf numFmtId="0" fontId="9" fillId="23" borderId="8" applyNumberFormat="0" applyFont="0" applyAlignment="0" applyProtection="0"/>
    <xf numFmtId="0" fontId="19" fillId="0" borderId="7" applyNumberFormat="0" applyFill="0" applyAlignment="0" applyProtection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7" borderId="1" applyNumberFormat="0" applyAlignment="0" applyProtection="0"/>
    <xf numFmtId="0" fontId="23" fillId="20" borderId="1" applyNumberFormat="0" applyAlignment="0" applyProtection="0"/>
    <xf numFmtId="0" fontId="24" fillId="20" borderId="9" applyNumberFormat="0" applyAlignment="0" applyProtection="0"/>
    <xf numFmtId="0" fontId="25" fillId="0" borderId="0" applyNumberFormat="0" applyFill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0" fontId="5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4" fillId="0" borderId="0"/>
    <xf numFmtId="0" fontId="42" fillId="0" borderId="0"/>
    <xf numFmtId="0" fontId="43" fillId="0" borderId="0"/>
    <xf numFmtId="0" fontId="44" fillId="0" borderId="0"/>
    <xf numFmtId="0" fontId="42" fillId="0" borderId="0"/>
    <xf numFmtId="0" fontId="43" fillId="0" borderId="0"/>
    <xf numFmtId="0" fontId="44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2" fillId="0" borderId="0"/>
    <xf numFmtId="0" fontId="43" fillId="0" borderId="0"/>
    <xf numFmtId="0" fontId="43" fillId="0" borderId="0"/>
    <xf numFmtId="0" fontId="44" fillId="0" borderId="0"/>
    <xf numFmtId="0" fontId="43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5" fillId="0" borderId="0"/>
    <xf numFmtId="0" fontId="42" fillId="0" borderId="0"/>
    <xf numFmtId="0" fontId="43" fillId="0" borderId="0"/>
    <xf numFmtId="0" fontId="45" fillId="0" borderId="0"/>
    <xf numFmtId="0" fontId="39" fillId="0" borderId="0" applyNumberFormat="0" applyFill="0" applyBorder="0" applyAlignment="0"/>
    <xf numFmtId="0" fontId="46" fillId="0" borderId="0"/>
    <xf numFmtId="3" fontId="47" fillId="0" borderId="14" applyFont="0" applyFill="0" applyBorder="0" applyAlignment="0" applyProtection="0">
      <alignment horizontal="center"/>
    </xf>
    <xf numFmtId="166" fontId="48" fillId="0" borderId="12"/>
    <xf numFmtId="38" fontId="45" fillId="0" borderId="0" applyFill="0" applyBorder="0" applyAlignment="0" applyProtection="0"/>
    <xf numFmtId="4" fontId="49" fillId="0" borderId="0" applyFont="0" applyFill="0" applyBorder="0" applyAlignment="0" applyProtection="0"/>
    <xf numFmtId="167" fontId="50" fillId="0" borderId="0" applyFont="0" applyFill="0" applyBorder="0" applyAlignment="0" applyProtection="0"/>
    <xf numFmtId="168" fontId="49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8" fillId="0" borderId="0" applyFont="0" applyFill="0" applyBorder="0" applyAlignment="0" applyProtection="0"/>
    <xf numFmtId="0" fontId="40" fillId="0" borderId="0"/>
    <xf numFmtId="0" fontId="51" fillId="0" borderId="0" applyFont="0" applyFill="0" applyBorder="0" applyAlignment="0" applyProtection="0"/>
    <xf numFmtId="0" fontId="52" fillId="0" borderId="0"/>
    <xf numFmtId="38" fontId="53" fillId="26" borderId="0" applyNumberFormat="0" applyBorder="0" applyAlignment="0" applyProtection="0"/>
    <xf numFmtId="0" fontId="54" fillId="0" borderId="0">
      <alignment horizontal="left"/>
    </xf>
    <xf numFmtId="0" fontId="55" fillId="28" borderId="0"/>
    <xf numFmtId="0" fontId="56" fillId="29" borderId="0"/>
    <xf numFmtId="0" fontId="41" fillId="0" borderId="0"/>
    <xf numFmtId="1" fontId="57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53" fillId="27" borderId="12" applyNumberFormat="0" applyBorder="0" applyAlignment="0" applyProtection="0"/>
    <xf numFmtId="0" fontId="36" fillId="0" borderId="12">
      <alignment horizontal="right"/>
    </xf>
    <xf numFmtId="0" fontId="60" fillId="0" borderId="0"/>
    <xf numFmtId="0" fontId="61" fillId="0" borderId="0">
      <alignment wrapText="1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169" fontId="49" fillId="0" borderId="0" applyFont="0" applyFill="0" applyBorder="0" applyAlignment="0" applyProtection="0"/>
    <xf numFmtId="170" fontId="49" fillId="0" borderId="0" applyFont="0" applyFill="0" applyBorder="0" applyAlignment="0" applyProtection="0"/>
    <xf numFmtId="0" fontId="62" fillId="0" borderId="13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9" fontId="37" fillId="0" borderId="12" applyNumberFormat="0">
      <alignment vertical="center" wrapText="1"/>
    </xf>
    <xf numFmtId="0" fontId="63" fillId="0" borderId="0"/>
    <xf numFmtId="0" fontId="64" fillId="30" borderId="12"/>
    <xf numFmtId="0" fontId="64" fillId="26" borderId="15"/>
    <xf numFmtId="0" fontId="65" fillId="0" borderId="0"/>
    <xf numFmtId="0" fontId="66" fillId="31" borderId="0"/>
    <xf numFmtId="0" fontId="67" fillId="32" borderId="0"/>
    <xf numFmtId="0" fontId="68" fillId="0" borderId="0"/>
    <xf numFmtId="0" fontId="69" fillId="0" borderId="0"/>
    <xf numFmtId="173" fontId="7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1" fillId="0" borderId="0"/>
    <xf numFmtId="0" fontId="1" fillId="0" borderId="0"/>
    <xf numFmtId="0" fontId="72" fillId="0" borderId="0"/>
    <xf numFmtId="0" fontId="3" fillId="0" borderId="0"/>
    <xf numFmtId="0" fontId="5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3" fillId="0" borderId="0"/>
    <xf numFmtId="0" fontId="74" fillId="0" borderId="0"/>
    <xf numFmtId="0" fontId="75" fillId="0" borderId="0"/>
    <xf numFmtId="0" fontId="76" fillId="0" borderId="12" applyFill="0" applyProtection="0">
      <alignment vertical="top" wrapText="1"/>
      <protection locked="0"/>
    </xf>
    <xf numFmtId="10" fontId="5" fillId="0" borderId="0" applyFont="0" applyFill="0" applyBorder="0" applyAlignment="0" applyProtection="0"/>
    <xf numFmtId="0" fontId="77" fillId="0" borderId="0"/>
    <xf numFmtId="49" fontId="78" fillId="30" borderId="0"/>
    <xf numFmtId="49" fontId="79" fillId="0" borderId="0"/>
    <xf numFmtId="0" fontId="71" fillId="32" borderId="0"/>
    <xf numFmtId="174" fontId="71" fillId="0" borderId="12">
      <alignment horizontal="left" wrapText="1"/>
    </xf>
    <xf numFmtId="174" fontId="36" fillId="0" borderId="12">
      <alignment horizontal="left" wrapText="1"/>
    </xf>
    <xf numFmtId="0" fontId="80" fillId="0" borderId="0">
      <alignment wrapText="1"/>
    </xf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81" fillId="33" borderId="0"/>
    <xf numFmtId="175" fontId="81" fillId="33" borderId="0"/>
    <xf numFmtId="0" fontId="82" fillId="34" borderId="0"/>
    <xf numFmtId="0" fontId="51" fillId="0" borderId="0"/>
    <xf numFmtId="0" fontId="83" fillId="0" borderId="0"/>
    <xf numFmtId="0" fontId="43" fillId="0" borderId="0"/>
    <xf numFmtId="0" fontId="7" fillId="35" borderId="0"/>
    <xf numFmtId="0" fontId="31" fillId="0" borderId="0"/>
    <xf numFmtId="0" fontId="37" fillId="0" borderId="0" applyProtection="0"/>
    <xf numFmtId="0" fontId="62" fillId="0" borderId="0"/>
    <xf numFmtId="175" fontId="40" fillId="0" borderId="0"/>
    <xf numFmtId="0" fontId="40" fillId="0" borderId="0"/>
    <xf numFmtId="0" fontId="40" fillId="0" borderId="0"/>
    <xf numFmtId="0" fontId="4" fillId="0" borderId="0"/>
    <xf numFmtId="0" fontId="73" fillId="0" borderId="0"/>
    <xf numFmtId="0" fontId="3" fillId="0" borderId="0"/>
    <xf numFmtId="44" fontId="5" fillId="0" borderId="0" applyFont="0" applyFill="0" applyBorder="0" applyAlignment="0" applyProtection="0"/>
    <xf numFmtId="0" fontId="5" fillId="0" borderId="0"/>
  </cellStyleXfs>
  <cellXfs count="36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left"/>
    </xf>
    <xf numFmtId="3" fontId="8" fillId="0" borderId="11" xfId="0" applyNumberFormat="1" applyFont="1" applyBorder="1" applyAlignment="1">
      <alignment horizontal="right" wrapText="1"/>
    </xf>
    <xf numFmtId="0" fontId="0" fillId="0" borderId="0" xfId="0" applyAlignment="1">
      <alignment horizontal="left"/>
    </xf>
    <xf numFmtId="3" fontId="3" fillId="0" borderId="10" xfId="0" applyNumberFormat="1" applyFont="1" applyBorder="1"/>
    <xf numFmtId="0" fontId="3" fillId="0" borderId="10" xfId="0" applyFont="1" applyBorder="1"/>
    <xf numFmtId="0" fontId="4" fillId="24" borderId="10" xfId="0" applyFont="1" applyFill="1" applyBorder="1" applyAlignment="1">
      <alignment wrapText="1"/>
    </xf>
    <xf numFmtId="0" fontId="4" fillId="24" borderId="10" xfId="0" applyFont="1" applyFill="1" applyBorder="1" applyAlignment="1">
      <alignment vertical="center" wrapText="1"/>
    </xf>
    <xf numFmtId="0" fontId="4" fillId="0" borderId="10" xfId="0" applyFont="1" applyBorder="1" applyAlignment="1">
      <alignment wrapText="1"/>
    </xf>
    <xf numFmtId="3" fontId="34" fillId="0" borderId="10" xfId="0" applyNumberFormat="1" applyFont="1" applyBorder="1"/>
    <xf numFmtId="0" fontId="33" fillId="0" borderId="0" xfId="0" applyFont="1"/>
    <xf numFmtId="0" fontId="30" fillId="24" borderId="10" xfId="0" applyFont="1" applyFill="1" applyBorder="1" applyAlignment="1">
      <alignment wrapText="1"/>
    </xf>
    <xf numFmtId="3" fontId="35" fillId="0" borderId="10" xfId="0" applyNumberFormat="1" applyFont="1" applyBorder="1"/>
    <xf numFmtId="0" fontId="0" fillId="25" borderId="10" xfId="0" applyFill="1" applyBorder="1" applyAlignment="1">
      <alignment horizontal="left"/>
    </xf>
    <xf numFmtId="0" fontId="3" fillId="25" borderId="10" xfId="0" applyFont="1" applyFill="1" applyBorder="1"/>
    <xf numFmtId="0" fontId="29" fillId="25" borderId="10" xfId="0" applyFont="1" applyFill="1" applyBorder="1" applyAlignment="1">
      <alignment wrapText="1"/>
    </xf>
    <xf numFmtId="0" fontId="0" fillId="25" borderId="10" xfId="0" applyFill="1" applyBorder="1"/>
    <xf numFmtId="3" fontId="3" fillId="25" borderId="10" xfId="0" applyNumberFormat="1" applyFont="1" applyFill="1" applyBorder="1"/>
    <xf numFmtId="3" fontId="34" fillId="25" borderId="10" xfId="0" applyNumberFormat="1" applyFont="1" applyFill="1" applyBorder="1"/>
    <xf numFmtId="0" fontId="4" fillId="24" borderId="10" xfId="0" applyFont="1" applyFill="1" applyBorder="1" applyAlignment="1">
      <alignment horizontal="left" wrapText="1"/>
    </xf>
    <xf numFmtId="0" fontId="5" fillId="24" borderId="10" xfId="0" applyFont="1" applyFill="1" applyBorder="1" applyAlignment="1">
      <alignment wrapText="1"/>
    </xf>
    <xf numFmtId="3" fontId="0" fillId="0" borderId="10" xfId="0" applyNumberFormat="1" applyBorder="1"/>
    <xf numFmtId="0" fontId="5" fillId="0" borderId="10" xfId="0" applyFont="1" applyBorder="1" applyAlignment="1">
      <alignment wrapText="1"/>
    </xf>
    <xf numFmtId="0" fontId="84" fillId="25" borderId="10" xfId="0" applyFont="1" applyFill="1" applyBorder="1" applyAlignment="1">
      <alignment wrapText="1"/>
    </xf>
    <xf numFmtId="3" fontId="30" fillId="25" borderId="10" xfId="0" applyNumberFormat="1" applyFont="1" applyFill="1" applyBorder="1"/>
    <xf numFmtId="0" fontId="0" fillId="0" borderId="10" xfId="0" applyBorder="1" applyAlignment="1">
      <alignment horizontal="left" vertical="center"/>
    </xf>
    <xf numFmtId="0" fontId="0" fillId="25" borderId="10" xfId="0" applyFill="1" applyBorder="1" applyAlignment="1">
      <alignment horizontal="left" vertical="center"/>
    </xf>
    <xf numFmtId="3" fontId="0" fillId="0" borderId="10" xfId="0" applyNumberFormat="1" applyBorder="1" applyAlignment="1">
      <alignment horizontal="right"/>
    </xf>
    <xf numFmtId="0" fontId="0" fillId="36" borderId="10" xfId="0" applyFill="1" applyBorder="1" applyAlignment="1">
      <alignment horizontal="left" vertical="top" textRotation="90"/>
    </xf>
    <xf numFmtId="0" fontId="0" fillId="36" borderId="10" xfId="0" applyFill="1" applyBorder="1" applyAlignment="1">
      <alignment horizontal="left" vertical="top" textRotation="90" wrapText="1"/>
    </xf>
    <xf numFmtId="0" fontId="7" fillId="36" borderId="10" xfId="0" applyFont="1" applyFill="1" applyBorder="1" applyAlignment="1">
      <alignment horizontal="left" vertical="top" wrapText="1"/>
    </xf>
    <xf numFmtId="0" fontId="0" fillId="36" borderId="10" xfId="0" applyFill="1" applyBorder="1" applyAlignment="1">
      <alignment horizontal="left" vertical="top" wrapText="1"/>
    </xf>
    <xf numFmtId="0" fontId="33" fillId="36" borderId="10" xfId="0" applyFont="1" applyFill="1" applyBorder="1" applyAlignment="1">
      <alignment horizontal="left" vertical="top" wrapText="1"/>
    </xf>
    <xf numFmtId="4" fontId="0" fillId="36" borderId="10" xfId="0" applyNumberFormat="1" applyFill="1" applyBorder="1"/>
    <xf numFmtId="4" fontId="2" fillId="36" borderId="10" xfId="0" applyNumberFormat="1" applyFont="1" applyFill="1" applyBorder="1"/>
  </cellXfs>
  <cellStyles count="253">
    <cellStyle name="_04_OP_Hala N1_6WX01-05_vod.hosp._080130" xfId="70" xr:uid="{00000000-0005-0000-0000-000000000000}"/>
    <cellStyle name="_04_STMO_NS01_SO01-SO04_rozpocet_090313" xfId="71" xr:uid="{00000000-0005-0000-0000-000001000000}"/>
    <cellStyle name="_05_AGC_Bar_SO0708_WX01-02_080328" xfId="72" xr:uid="{00000000-0005-0000-0000-000002000000}"/>
    <cellStyle name="_05_GVB_EW_01_TP7_061207" xfId="73" xr:uid="{00000000-0005-0000-0000-000003000000}"/>
    <cellStyle name="_05_GVB_EW_01_TP7_061207_04_M13_SHZ_6ZX_SOUPIS VÝKONU_090514" xfId="74" xr:uid="{00000000-0005-0000-0000-000004000000}"/>
    <cellStyle name="_05_GVB_EY_EV_01_TP7_061201" xfId="75" xr:uid="{00000000-0005-0000-0000-000005000000}"/>
    <cellStyle name="_05_GVB_EY_EV_01_TP7_061201_04_M13_SHZ_6ZX_SOUPIS VÝKONU_090514" xfId="76" xr:uid="{00000000-0005-0000-0000-000006000000}"/>
    <cellStyle name="_06_AGC_Bar_WX0102_BQ_oceneni_wat manag _080206" xfId="77" xr:uid="{00000000-0005-0000-0000-000007000000}"/>
    <cellStyle name="_06_GCZ_BQ_SO_1145" xfId="78" xr:uid="{00000000-0005-0000-0000-000008000000}"/>
    <cellStyle name="_06_GCZ_BQ_SO_1241_Hruba" xfId="79" xr:uid="{00000000-0005-0000-0000-000009000000}"/>
    <cellStyle name="_06_GCZ_BQ_SO_1242+1710_Hruba" xfId="80" xr:uid="{00000000-0005-0000-0000-00000A000000}"/>
    <cellStyle name="_06_GCZ_BQ_SO_1510_Hruba" xfId="81" xr:uid="{00000000-0005-0000-0000-00000B000000}"/>
    <cellStyle name="_06_GCZ_BQ_SO_1810_Hruba" xfId="82" xr:uid="{00000000-0005-0000-0000-00000C000000}"/>
    <cellStyle name="_06_GCZ_BQ_SO_WX_061120" xfId="83" xr:uid="{00000000-0005-0000-0000-00000D000000}"/>
    <cellStyle name="_06_GCZ_BQ_SO_WX_061207oceneni" xfId="84" xr:uid="{00000000-0005-0000-0000-00000E000000}"/>
    <cellStyle name="_06_GVB_TP7_NS07_070105_oceneni" xfId="85" xr:uid="{00000000-0005-0000-0000-00000F000000}"/>
    <cellStyle name="_5385_2_IPB_WX_SO 16-19_FOT_070716" xfId="86" xr:uid="{00000000-0005-0000-0000-000010000000}"/>
    <cellStyle name="_5385_2_IPB_WX_SO 16-19_FOT_070716_04_M13_SHZ_6ZX_SOUPIS VÝKONU_090514" xfId="87" xr:uid="{00000000-0005-0000-0000-000011000000}"/>
    <cellStyle name="_5411_OP_Infrastruktura_VZOR_080123" xfId="88" xr:uid="{00000000-0005-0000-0000-000012000000}"/>
    <cellStyle name="_5463_04_NUC_XX01_FOT_200_Hala17_070405" xfId="89" xr:uid="{00000000-0005-0000-0000-000013000000}"/>
    <cellStyle name="_5463_04_NUC_XX01_FOT_200_Hala17_070405_04_M13_SHZ_6ZX_SOUPIS VÝKONU_090514" xfId="90" xr:uid="{00000000-0005-0000-0000-000014000000}"/>
    <cellStyle name="_5506_komunikace_VV_070723" xfId="91" xr:uid="{00000000-0005-0000-0000-000015000000}"/>
    <cellStyle name="_5559_PP_NS_vzor_070913" xfId="92" xr:uid="{00000000-0005-0000-0000-000016000000}"/>
    <cellStyle name="_5559_PP_NS_vzor_070913_04_M13_SHZ_6ZX_SOUPIS VÝKONU_090514" xfId="93" xr:uid="{00000000-0005-0000-0000-000017000000}"/>
    <cellStyle name="_5610_05_AGC_Bar_XXXX_FOT_080326" xfId="94" xr:uid="{00000000-0005-0000-0000-000018000000}"/>
    <cellStyle name="_5610_06_AGC_Bar_XXXX_FOT_000_vzor_080103" xfId="95" xr:uid="{00000000-0005-0000-0000-000019000000}"/>
    <cellStyle name="_5674_HANWHA_kan.splaskova_080619" xfId="96" xr:uid="{00000000-0005-0000-0000-00001A000000}"/>
    <cellStyle name="_5674_HANWHA_odvodn.ploch_080609" xfId="97" xr:uid="{00000000-0005-0000-0000-00001B000000}"/>
    <cellStyle name="_5674_HANWHA_vod.pozarni_FOT_0800609" xfId="98" xr:uid="{00000000-0005-0000-0000-00001C000000}"/>
    <cellStyle name="_6VX01" xfId="99" xr:uid="{00000000-0005-0000-0000-00001D000000}"/>
    <cellStyle name="_BVG TP 7_Complete_061204" xfId="100" xr:uid="{00000000-0005-0000-0000-00001E000000}"/>
    <cellStyle name="_BVG TP 7_Complete_061204_04_M13_SHZ_6ZX_SOUPIS VÝKONU_090514" xfId="101" xr:uid="{00000000-0005-0000-0000-00001F000000}"/>
    <cellStyle name="_F6_BS_SO 01+04_6SX01" xfId="102" xr:uid="{00000000-0005-0000-0000-000020000000}"/>
    <cellStyle name="_FOXCONN - FoT - SO16.3_060523" xfId="103" xr:uid="{00000000-0005-0000-0000-000021000000}"/>
    <cellStyle name="_FOXCONN - FoT - SO16.3_060627" xfId="104" xr:uid="{00000000-0005-0000-0000-000022000000}"/>
    <cellStyle name="_GVB_ TP 7_6-NS07_061206 zm oc" xfId="105" xr:uid="{00000000-0005-0000-0000-000023000000}"/>
    <cellStyle name="_GVB_ TP 7_6-NS07_061206 zm oc_04_M13_SHZ_6ZX_SOUPIS VÝKONU_090514" xfId="106" xr:uid="{00000000-0005-0000-0000-000024000000}"/>
    <cellStyle name="_GVB_ TP 7_6-NS07_061207 zm" xfId="107" xr:uid="{00000000-0005-0000-0000-000025000000}"/>
    <cellStyle name="_GVB_ TP 7_6-NS07_061207 zm_04_M13_SHZ_6ZX_SOUPIS VÝKONU_090514" xfId="108" xr:uid="{00000000-0005-0000-0000-000026000000}"/>
    <cellStyle name="_GVB_ TP7_6IK01A_BQ_SO1141_070104" xfId="109" xr:uid="{00000000-0005-0000-0000-000027000000}"/>
    <cellStyle name="_GVB_ TP7_6IK01A_BQ_SO1141_070104_04_M13_SHZ_6ZX_SOUPIS VÝKONU_090514" xfId="110" xr:uid="{00000000-0005-0000-0000-000028000000}"/>
    <cellStyle name="_GVB_ TP7_NS07_rev 2_070205_ BQ" xfId="111" xr:uid="{00000000-0005-0000-0000-000029000000}"/>
    <cellStyle name="_GVB_ TP7_NS07_rev 2_070205_ BQ_04_M13_SHZ_6ZX_SOUPIS VÝKONU_090514" xfId="112" xr:uid="{00000000-0005-0000-0000-00002A000000}"/>
    <cellStyle name="_GVB_ TP7_NS07_rev.1_070111ocenění" xfId="113" xr:uid="{00000000-0005-0000-0000-00002B000000}"/>
    <cellStyle name="_GVB_ TP7_NS07_rev.1_070111ocenění_04_M13_SHZ_6ZX_SOUPIS VÝKONU_090514" xfId="114" xr:uid="{00000000-0005-0000-0000-00002C000000}"/>
    <cellStyle name="_GVB_ TP7_NS07_rev.1_070116ocenění" xfId="115" xr:uid="{00000000-0005-0000-0000-00002D000000}"/>
    <cellStyle name="_GVB_ TP7_NS07_rev.1_070116ocenění_04_M13_SHZ_6ZX_SOUPIS VÝKONU_090514" xfId="116" xr:uid="{00000000-0005-0000-0000-00002E000000}"/>
    <cellStyle name="_GVB_TP7_F5_Water Treat.070223_" xfId="117" xr:uid="{00000000-0005-0000-0000-00002F000000}"/>
    <cellStyle name="_GVB_TP7_F5_Water Treat.070223__04_M13_SHZ_6ZX_SOUPIS VÝKONU_090514" xfId="118" xr:uid="{00000000-0005-0000-0000-000030000000}"/>
    <cellStyle name="_GVB_TP7_F5_Water Treat.070731_" xfId="119" xr:uid="{00000000-0005-0000-0000-000031000000}"/>
    <cellStyle name="_GVB_TP7_F5_Water Treat.070731__04_M13_SHZ_6ZX_SOUPIS VÝKONU_090514" xfId="120" xr:uid="{00000000-0005-0000-0000-000032000000}"/>
    <cellStyle name="_GVP_TP 7_stoka DA3_070130 - mp" xfId="121" xr:uid="{00000000-0005-0000-0000-000033000000}"/>
    <cellStyle name="_ob" xfId="122" xr:uid="{00000000-0005-0000-0000-000034000000}"/>
    <cellStyle name="_odhad cen_GVB_ TP 7_6-NS07_061207 zm" xfId="123" xr:uid="{00000000-0005-0000-0000-000035000000}"/>
    <cellStyle name="_odhad cen_GVB_ TP 7_6-NS07_061207 zm_04_M13_SHZ_6ZX_SOUPIS VÝKONU_090514" xfId="124" xr:uid="{00000000-0005-0000-0000-000036000000}"/>
    <cellStyle name="_PC03_08_vykaz vymer1" xfId="125" xr:uid="{00000000-0005-0000-0000-000037000000}"/>
    <cellStyle name="_propočet kubatur čerpací stanice - šachty" xfId="126" xr:uid="{00000000-0005-0000-0000-000038000000}"/>
    <cellStyle name="_propočet kubatur šachty" xfId="127" xr:uid="{00000000-0005-0000-0000-000039000000}"/>
    <cellStyle name="_sablony WX_080414_cz_en" xfId="128" xr:uid="{00000000-0005-0000-0000-00003A000000}"/>
    <cellStyle name="_SO 03_kanalizacni pripojky_090223" xfId="129" xr:uid="{00000000-0005-0000-0000-00003B000000}"/>
    <cellStyle name="_SO 03_Vytlak SV_090331" xfId="130" xr:uid="{00000000-0005-0000-0000-00003C000000}"/>
    <cellStyle name="_SO 05_F6_rain wat drain.060531" xfId="131" xr:uid="{00000000-0005-0000-0000-00003D000000}"/>
    <cellStyle name="_SO 05_F6_rain wat drain.060531_04_M13_SHZ_6ZX_SOUPIS VÝKONU_090514" xfId="132" xr:uid="{00000000-0005-0000-0000-00003E000000}"/>
    <cellStyle name="_SO 11_ rain water drainage_070424" xfId="133" xr:uid="{00000000-0005-0000-0000-00003F000000}"/>
    <cellStyle name="_SO 11_ rain water drainage_080211" xfId="134" xr:uid="{00000000-0005-0000-0000-000040000000}"/>
    <cellStyle name="_SO 15_fire water pipeline_070413" xfId="135" xr:uid="{00000000-0005-0000-0000-000041000000}"/>
    <cellStyle name="_SO 16_6VX01_vzduchotechnika" xfId="136" xr:uid="{00000000-0005-0000-0000-000042000000}"/>
    <cellStyle name="_SO 17_ přípojka splašk.kanalizace" xfId="137" xr:uid="{00000000-0005-0000-0000-000043000000}"/>
    <cellStyle name="_SO 18_ příp. dešť.kan._zmeny 070820" xfId="138" xr:uid="{00000000-0005-0000-0000-000044000000}"/>
    <cellStyle name="_SO 18_ přípojka dešť.kanalizace" xfId="139" xr:uid="{00000000-0005-0000-0000-000045000000}"/>
    <cellStyle name="_SO 21_kanalizace splašková_070807" xfId="140" xr:uid="{00000000-0005-0000-0000-000046000000}"/>
    <cellStyle name="_SO 22_ kanalizace destova v arealu" xfId="141" xr:uid="{00000000-0005-0000-0000-000047000000}"/>
    <cellStyle name="_SO 22_ kanalizace destova v arealu_04_M13_SHZ_6ZX_SOUPIS VÝKONU_090514" xfId="142" xr:uid="{00000000-0005-0000-0000-000048000000}"/>
    <cellStyle name="_SO 363_fire water supply_rev.1_070116" xfId="143" xr:uid="{00000000-0005-0000-0000-000049000000}"/>
    <cellStyle name="_SO 399.1,2_sewerage" xfId="144" xr:uid="{00000000-0005-0000-0000-00004A000000}"/>
    <cellStyle name="_SO 399.1,2_sewerage_F5_070221" xfId="145" xr:uid="{00000000-0005-0000-0000-00004B000000}"/>
    <cellStyle name="_SO 399.1,2_sewerage_F5_zmeny k 070730" xfId="146" xr:uid="{00000000-0005-0000-0000-00004C000000}"/>
    <cellStyle name="_SO 399.1,2_sewerage_rev.1_070108" xfId="147" xr:uid="{00000000-0005-0000-0000-00004D000000}"/>
    <cellStyle name="_SO 399.3 Roads of drainage_rev.1_070111" xfId="148" xr:uid="{00000000-0005-0000-0000-00004E000000}"/>
    <cellStyle name="_SO 399.3 Roads of drainage_zmeny k_070731" xfId="149" xr:uid="{00000000-0005-0000-0000-00004F000000}"/>
    <cellStyle name="_SO_1124_Retention pond_zmena_B_ 070202" xfId="150" xr:uid="{00000000-0005-0000-0000-000050000000}"/>
    <cellStyle name="_TI_SO 01_060301_cz_en" xfId="151" xr:uid="{00000000-0005-0000-0000-000051000000}"/>
    <cellStyle name="_TI_SO 01_060301_cz_en_04_M13_SHZ_6ZX_SOUPIS VÝKONU_090514" xfId="152" xr:uid="{00000000-0005-0000-0000-000052000000}"/>
    <cellStyle name="_ZF130A1Q01" xfId="153" xr:uid="{00000000-0005-0000-0000-000053000000}"/>
    <cellStyle name="_ZF130V0Q01" xfId="154" xr:uid="{00000000-0005-0000-0000-000054000000}"/>
    <cellStyle name="20 % – Zvýraznění1 2" xfId="1" xr:uid="{00000000-0005-0000-0000-000055000000}"/>
    <cellStyle name="20 % – Zvýraznění2 2" xfId="2" xr:uid="{00000000-0005-0000-0000-000056000000}"/>
    <cellStyle name="20 % – Zvýraznění3 2" xfId="3" xr:uid="{00000000-0005-0000-0000-000057000000}"/>
    <cellStyle name="20 % – Zvýraznění4 2" xfId="4" xr:uid="{00000000-0005-0000-0000-000058000000}"/>
    <cellStyle name="20 % – Zvýraznění5 2" xfId="5" xr:uid="{00000000-0005-0000-0000-000059000000}"/>
    <cellStyle name="20 % – Zvýraznění6 2" xfId="6" xr:uid="{00000000-0005-0000-0000-00005A000000}"/>
    <cellStyle name="40 % – Zvýraznění1 2" xfId="7" xr:uid="{00000000-0005-0000-0000-00005B000000}"/>
    <cellStyle name="40 % – Zvýraznění2 2" xfId="8" xr:uid="{00000000-0005-0000-0000-00005C000000}"/>
    <cellStyle name="40 % – Zvýraznění3 2" xfId="9" xr:uid="{00000000-0005-0000-0000-00005D000000}"/>
    <cellStyle name="40 % – Zvýraznění4 2" xfId="10" xr:uid="{00000000-0005-0000-0000-00005E000000}"/>
    <cellStyle name="40 % – Zvýraznění5 2" xfId="11" xr:uid="{00000000-0005-0000-0000-00005F000000}"/>
    <cellStyle name="40 % – Zvýraznění6 2" xfId="12" xr:uid="{00000000-0005-0000-0000-000060000000}"/>
    <cellStyle name="60 % – Zvýraznění1 2" xfId="13" xr:uid="{00000000-0005-0000-0000-000061000000}"/>
    <cellStyle name="60 % – Zvýraznění2 2" xfId="14" xr:uid="{00000000-0005-0000-0000-000062000000}"/>
    <cellStyle name="60 % – Zvýraznění3 2" xfId="15" xr:uid="{00000000-0005-0000-0000-000063000000}"/>
    <cellStyle name="60 % – Zvýraznění4 2" xfId="16" xr:uid="{00000000-0005-0000-0000-000064000000}"/>
    <cellStyle name="60 % – Zvýraznění5 2" xfId="17" xr:uid="{00000000-0005-0000-0000-000065000000}"/>
    <cellStyle name="60 % – Zvýraznění6 2" xfId="18" xr:uid="{00000000-0005-0000-0000-000066000000}"/>
    <cellStyle name="Accent1" xfId="19" xr:uid="{00000000-0005-0000-0000-000067000000}"/>
    <cellStyle name="Accent2" xfId="20" xr:uid="{00000000-0005-0000-0000-000068000000}"/>
    <cellStyle name="Accent3" xfId="21" xr:uid="{00000000-0005-0000-0000-000069000000}"/>
    <cellStyle name="Accent4" xfId="22" xr:uid="{00000000-0005-0000-0000-00006A000000}"/>
    <cellStyle name="Accent5" xfId="23" xr:uid="{00000000-0005-0000-0000-00006B000000}"/>
    <cellStyle name="Accent6" xfId="24" xr:uid="{00000000-0005-0000-0000-00006C000000}"/>
    <cellStyle name="Bad" xfId="25" xr:uid="{00000000-0005-0000-0000-00006D000000}"/>
    <cellStyle name="blokcen" xfId="155" xr:uid="{00000000-0005-0000-0000-00006E000000}"/>
    <cellStyle name="Calculation" xfId="26" xr:uid="{00000000-0005-0000-0000-00006F000000}"/>
    <cellStyle name="category" xfId="156" xr:uid="{00000000-0005-0000-0000-000070000000}"/>
    <cellStyle name="Celkem 2" xfId="27" xr:uid="{00000000-0005-0000-0000-000071000000}"/>
    <cellStyle name="Cena" xfId="157" xr:uid="{00000000-0005-0000-0000-000072000000}"/>
    <cellStyle name="Ceny" xfId="158" xr:uid="{00000000-0005-0000-0000-000073000000}"/>
    <cellStyle name="Comma [0]_0110tgi1" xfId="159" xr:uid="{00000000-0005-0000-0000-000074000000}"/>
    <cellStyle name="Comma_0110tgi1" xfId="160" xr:uid="{00000000-0005-0000-0000-000075000000}"/>
    <cellStyle name="Currency [0]_0110tgi1" xfId="161" xr:uid="{00000000-0005-0000-0000-000076000000}"/>
    <cellStyle name="Currency_0110tgi1" xfId="162" xr:uid="{00000000-0005-0000-0000-000077000000}"/>
    <cellStyle name="čárky [0]_0002axi1" xfId="163" xr:uid="{00000000-0005-0000-0000-000078000000}"/>
    <cellStyle name="čárky 2" xfId="164" xr:uid="{00000000-0005-0000-0000-000079000000}"/>
    <cellStyle name="ETIK" xfId="165" xr:uid="{00000000-0005-0000-0000-00007A000000}"/>
    <cellStyle name="Euro" xfId="166" xr:uid="{00000000-0005-0000-0000-00007B000000}"/>
    <cellStyle name="Excel Built-in Normal" xfId="167" xr:uid="{00000000-0005-0000-0000-00007C000000}"/>
    <cellStyle name="Explanatory Text" xfId="28" xr:uid="{00000000-0005-0000-0000-00007D000000}"/>
    <cellStyle name="Good" xfId="29" xr:uid="{00000000-0005-0000-0000-00007E000000}"/>
    <cellStyle name="Grey" xfId="168" xr:uid="{00000000-0005-0000-0000-00007F000000}"/>
    <cellStyle name="HEADER" xfId="169" xr:uid="{00000000-0005-0000-0000-000080000000}"/>
    <cellStyle name="Heading 1" xfId="30" xr:uid="{00000000-0005-0000-0000-000081000000}"/>
    <cellStyle name="Heading 2" xfId="31" xr:uid="{00000000-0005-0000-0000-000082000000}"/>
    <cellStyle name="Heading 3" xfId="32" xr:uid="{00000000-0005-0000-0000-000083000000}"/>
    <cellStyle name="Heading 4" xfId="33" xr:uid="{00000000-0005-0000-0000-000084000000}"/>
    <cellStyle name="Headline I" xfId="170" xr:uid="{00000000-0005-0000-0000-000085000000}"/>
    <cellStyle name="Headline II" xfId="171" xr:uid="{00000000-0005-0000-0000-000086000000}"/>
    <cellStyle name="Headline III" xfId="172" xr:uid="{00000000-0005-0000-0000-000087000000}"/>
    <cellStyle name="Hlavní nadpis" xfId="173" xr:uid="{00000000-0005-0000-0000-000088000000}"/>
    <cellStyle name="Hyperlink_0110tgi1" xfId="174" xr:uid="{00000000-0005-0000-0000-000089000000}"/>
    <cellStyle name="Hypertextový odkaz 2" xfId="175" xr:uid="{00000000-0005-0000-0000-00008A000000}"/>
    <cellStyle name="Check Cell" xfId="34" xr:uid="{00000000-0005-0000-0000-00008B000000}"/>
    <cellStyle name="Chybně 2" xfId="35" xr:uid="{00000000-0005-0000-0000-00008C000000}"/>
    <cellStyle name="Input" xfId="36" xr:uid="{00000000-0005-0000-0000-00008D000000}"/>
    <cellStyle name="Input [yellow]" xfId="176" xr:uid="{00000000-0005-0000-0000-00008E000000}"/>
    <cellStyle name="kody" xfId="177" xr:uid="{00000000-0005-0000-0000-00008F000000}"/>
    <cellStyle name="kolonky" xfId="178" xr:uid="{00000000-0005-0000-0000-000090000000}"/>
    <cellStyle name="Kontrolní buňka 2" xfId="37" xr:uid="{00000000-0005-0000-0000-000091000000}"/>
    <cellStyle name="kurzíva" xfId="179" xr:uid="{00000000-0005-0000-0000-000092000000}"/>
    <cellStyle name="Linked Cell" xfId="38" xr:uid="{00000000-0005-0000-0000-000093000000}"/>
    <cellStyle name="Měna 2" xfId="180" xr:uid="{00000000-0005-0000-0000-000094000000}"/>
    <cellStyle name="Měna 3" xfId="181" xr:uid="{00000000-0005-0000-0000-000095000000}"/>
    <cellStyle name="Měna 4" xfId="251" xr:uid="{00000000-0005-0000-0000-000096000000}"/>
    <cellStyle name="měny 2" xfId="67" xr:uid="{00000000-0005-0000-0000-000097000000}"/>
    <cellStyle name="měny 2 2" xfId="182" xr:uid="{00000000-0005-0000-0000-000098000000}"/>
    <cellStyle name="měny 3" xfId="183" xr:uid="{00000000-0005-0000-0000-000099000000}"/>
    <cellStyle name="Milliers [0]_pldt" xfId="184" xr:uid="{00000000-0005-0000-0000-00009A000000}"/>
    <cellStyle name="Milliers_pldt" xfId="185" xr:uid="{00000000-0005-0000-0000-00009B000000}"/>
    <cellStyle name="Model" xfId="186" xr:uid="{00000000-0005-0000-0000-00009C000000}"/>
    <cellStyle name="Monétaire [0]_pldt" xfId="187" xr:uid="{00000000-0005-0000-0000-00009D000000}"/>
    <cellStyle name="Monétaire_pldt" xfId="188" xr:uid="{00000000-0005-0000-0000-00009E000000}"/>
    <cellStyle name="MřížkaNormální" xfId="189" xr:uid="{00000000-0005-0000-0000-00009F000000}"/>
    <cellStyle name="NADPIS" xfId="190" xr:uid="{00000000-0005-0000-0000-0000A0000000}"/>
    <cellStyle name="Nadpis 1 2" xfId="39" xr:uid="{00000000-0005-0000-0000-0000A1000000}"/>
    <cellStyle name="Nadpis 2 2" xfId="40" xr:uid="{00000000-0005-0000-0000-0000A2000000}"/>
    <cellStyle name="Nadpis 3 2" xfId="41" xr:uid="{00000000-0005-0000-0000-0000A3000000}"/>
    <cellStyle name="Nadpis 4 2" xfId="42" xr:uid="{00000000-0005-0000-0000-0000A4000000}"/>
    <cellStyle name="Nadpisy" xfId="191" xr:uid="{00000000-0005-0000-0000-0000A5000000}"/>
    <cellStyle name="Nadpisy-příslušenství" xfId="192" xr:uid="{00000000-0005-0000-0000-0000A6000000}"/>
    <cellStyle name="Název 2" xfId="43" xr:uid="{00000000-0005-0000-0000-0000A7000000}"/>
    <cellStyle name="název firmy" xfId="193" xr:uid="{00000000-0005-0000-0000-0000A8000000}"/>
    <cellStyle name="Název listu - kapitola" xfId="194" xr:uid="{00000000-0005-0000-0000-0000A9000000}"/>
    <cellStyle name="Název produktu" xfId="195" xr:uid="{00000000-0005-0000-0000-0000AA000000}"/>
    <cellStyle name="Nedefinován" xfId="196" xr:uid="{00000000-0005-0000-0000-0000AB000000}"/>
    <cellStyle name="Neutral" xfId="44" xr:uid="{00000000-0005-0000-0000-0000AC000000}"/>
    <cellStyle name="Neutrální 2" xfId="45" xr:uid="{00000000-0005-0000-0000-0000AD000000}"/>
    <cellStyle name="Normaali_Taul1_1" xfId="197" xr:uid="{00000000-0005-0000-0000-0000AE000000}"/>
    <cellStyle name="Normal - Style1" xfId="198" xr:uid="{00000000-0005-0000-0000-0000AF000000}"/>
    <cellStyle name="Normal 2" xfId="199" xr:uid="{00000000-0005-0000-0000-0000B0000000}"/>
    <cellStyle name="Normal 3" xfId="200" xr:uid="{00000000-0005-0000-0000-0000B1000000}"/>
    <cellStyle name="Normal 5" xfId="201" xr:uid="{00000000-0005-0000-0000-0000B2000000}"/>
    <cellStyle name="Normal 6" xfId="202" xr:uid="{00000000-0005-0000-0000-0000B3000000}"/>
    <cellStyle name="Normal 7" xfId="203" xr:uid="{00000000-0005-0000-0000-0000B4000000}"/>
    <cellStyle name="Normal 8" xfId="204" xr:uid="{00000000-0005-0000-0000-0000B5000000}"/>
    <cellStyle name="Normal_0002imi1" xfId="205" xr:uid="{00000000-0005-0000-0000-0000B6000000}"/>
    <cellStyle name="Normální" xfId="0" builtinId="0"/>
    <cellStyle name="Normální 10" xfId="206" xr:uid="{00000000-0005-0000-0000-0000B8000000}"/>
    <cellStyle name="normální 11" xfId="69" xr:uid="{00000000-0005-0000-0000-0000B9000000}"/>
    <cellStyle name="Normální 12" xfId="207" xr:uid="{00000000-0005-0000-0000-0000BA000000}"/>
    <cellStyle name="Normální 13" xfId="249" xr:uid="{00000000-0005-0000-0000-0000BB000000}"/>
    <cellStyle name="Normální 14" xfId="250" xr:uid="{00000000-0005-0000-0000-0000BC000000}"/>
    <cellStyle name="Normální 15" xfId="216" xr:uid="{00000000-0005-0000-0000-0000BD000000}"/>
    <cellStyle name="Normální 2" xfId="46" xr:uid="{00000000-0005-0000-0000-0000BE000000}"/>
    <cellStyle name="normální 2 2" xfId="209" xr:uid="{00000000-0005-0000-0000-0000BF000000}"/>
    <cellStyle name="normální 2 3" xfId="208" xr:uid="{00000000-0005-0000-0000-0000C0000000}"/>
    <cellStyle name="Normální 256" xfId="210" xr:uid="{00000000-0005-0000-0000-0000C1000000}"/>
    <cellStyle name="normální 26" xfId="211" xr:uid="{00000000-0005-0000-0000-0000C2000000}"/>
    <cellStyle name="Normální 3" xfId="47" xr:uid="{00000000-0005-0000-0000-0000C3000000}"/>
    <cellStyle name="Normální 3 2" xfId="213" xr:uid="{00000000-0005-0000-0000-0000C4000000}"/>
    <cellStyle name="Normální 3 3" xfId="214" xr:uid="{00000000-0005-0000-0000-0000C5000000}"/>
    <cellStyle name="normální 3 4" xfId="215" xr:uid="{00000000-0005-0000-0000-0000C6000000}"/>
    <cellStyle name="normální 3 5" xfId="212" xr:uid="{00000000-0005-0000-0000-0000C7000000}"/>
    <cellStyle name="normální 3 6" xfId="252" xr:uid="{00000000-0005-0000-0000-0000C8000000}"/>
    <cellStyle name="Normální 4" xfId="48" xr:uid="{00000000-0005-0000-0000-0000C9000000}"/>
    <cellStyle name="normální 5" xfId="217" xr:uid="{00000000-0005-0000-0000-0000CA000000}"/>
    <cellStyle name="normální 5 2" xfId="218" xr:uid="{00000000-0005-0000-0000-0000CB000000}"/>
    <cellStyle name="normální 6" xfId="219" xr:uid="{00000000-0005-0000-0000-0000CC000000}"/>
    <cellStyle name="normální 7" xfId="220" xr:uid="{00000000-0005-0000-0000-0000CD000000}"/>
    <cellStyle name="normální 8" xfId="221" xr:uid="{00000000-0005-0000-0000-0000CE000000}"/>
    <cellStyle name="normální 9" xfId="68" xr:uid="{00000000-0005-0000-0000-0000CF000000}"/>
    <cellStyle name="Normalny_Pr1taa2000A" xfId="222" xr:uid="{00000000-0005-0000-0000-0000D0000000}"/>
    <cellStyle name="Note" xfId="49" xr:uid="{00000000-0005-0000-0000-0000D1000000}"/>
    <cellStyle name="Note 2" xfId="50" xr:uid="{00000000-0005-0000-0000-0000D2000000}"/>
    <cellStyle name="oem name" xfId="223" xr:uid="{00000000-0005-0000-0000-0000D3000000}"/>
    <cellStyle name="Output" xfId="51" xr:uid="{00000000-0005-0000-0000-0000D4000000}"/>
    <cellStyle name="page" xfId="224" xr:uid="{00000000-0005-0000-0000-0000D5000000}"/>
    <cellStyle name="Percent [2]" xfId="225" xr:uid="{00000000-0005-0000-0000-0000D6000000}"/>
    <cellStyle name="Podtitulek" xfId="226" xr:uid="{00000000-0005-0000-0000-0000D7000000}"/>
    <cellStyle name="podtitulek inverzní" xfId="227" xr:uid="{00000000-0005-0000-0000-0000D8000000}"/>
    <cellStyle name="podtitulek_List1" xfId="228" xr:uid="{00000000-0005-0000-0000-0000D9000000}"/>
    <cellStyle name="políčka" xfId="229" xr:uid="{00000000-0005-0000-0000-0000DA000000}"/>
    <cellStyle name="Popis" xfId="230" xr:uid="{00000000-0005-0000-0000-0000DB000000}"/>
    <cellStyle name="Popis - 1" xfId="231" xr:uid="{00000000-0005-0000-0000-0000DC000000}"/>
    <cellStyle name="POPIS_PERSONAL" xfId="232" xr:uid="{00000000-0005-0000-0000-0000DD000000}"/>
    <cellStyle name="Poznámka 2" xfId="52" xr:uid="{00000000-0005-0000-0000-0000DE000000}"/>
    <cellStyle name="procent 2" xfId="66" xr:uid="{00000000-0005-0000-0000-0000DF000000}"/>
    <cellStyle name="procent 3" xfId="233" xr:uid="{00000000-0005-0000-0000-0000E0000000}"/>
    <cellStyle name="Procenta 2" xfId="234" xr:uid="{00000000-0005-0000-0000-0000E1000000}"/>
    <cellStyle name="Propojená buňka 2" xfId="53" xr:uid="{00000000-0005-0000-0000-0000E2000000}"/>
    <cellStyle name="Skupina1Name" xfId="235" xr:uid="{00000000-0005-0000-0000-0000E3000000}"/>
    <cellStyle name="Skupina1Sum" xfId="236" xr:uid="{00000000-0005-0000-0000-0000E4000000}"/>
    <cellStyle name="Skupina2Name" xfId="237" xr:uid="{00000000-0005-0000-0000-0000E5000000}"/>
    <cellStyle name="Správně 2" xfId="54" xr:uid="{00000000-0005-0000-0000-0000E6000000}"/>
    <cellStyle name="Standard 2" xfId="248" xr:uid="{00000000-0005-0000-0000-0000E7000000}"/>
    <cellStyle name="Standard_aktuell" xfId="238" xr:uid="{00000000-0005-0000-0000-0000E8000000}"/>
    <cellStyle name="Styl 1" xfId="239" xr:uid="{00000000-0005-0000-0000-0000E9000000}"/>
    <cellStyle name="Styl 1 2" xfId="240" xr:uid="{00000000-0005-0000-0000-0000EA000000}"/>
    <cellStyle name="Styl2" xfId="241" xr:uid="{00000000-0005-0000-0000-0000EB000000}"/>
    <cellStyle name="Styl3" xfId="242" xr:uid="{00000000-0005-0000-0000-0000EC000000}"/>
    <cellStyle name="Style 1" xfId="243" xr:uid="{00000000-0005-0000-0000-0000ED000000}"/>
    <cellStyle name="subhead" xfId="244" xr:uid="{00000000-0005-0000-0000-0000EE000000}"/>
    <cellStyle name="Text upozornění 2" xfId="55" xr:uid="{00000000-0005-0000-0000-0000EF000000}"/>
    <cellStyle name="Vstup 2" xfId="56" xr:uid="{00000000-0005-0000-0000-0000F0000000}"/>
    <cellStyle name="Výpočet 2" xfId="57" xr:uid="{00000000-0005-0000-0000-0000F1000000}"/>
    <cellStyle name="Výstup 2" xfId="58" xr:uid="{00000000-0005-0000-0000-0000F2000000}"/>
    <cellStyle name="Vysvětlující text 2" xfId="59" xr:uid="{00000000-0005-0000-0000-0000F3000000}"/>
    <cellStyle name="ZboziCena" xfId="245" xr:uid="{00000000-0005-0000-0000-0000F4000000}"/>
    <cellStyle name="ZboziNazev" xfId="246" xr:uid="{00000000-0005-0000-0000-0000F5000000}"/>
    <cellStyle name="ZboziPocet" xfId="247" xr:uid="{00000000-0005-0000-0000-0000F6000000}"/>
    <cellStyle name="Zvýraznění 1 2" xfId="60" xr:uid="{00000000-0005-0000-0000-0000F7000000}"/>
    <cellStyle name="Zvýraznění 2 2" xfId="61" xr:uid="{00000000-0005-0000-0000-0000F8000000}"/>
    <cellStyle name="Zvýraznění 3 2" xfId="62" xr:uid="{00000000-0005-0000-0000-0000F9000000}"/>
    <cellStyle name="Zvýraznění 4 2" xfId="63" xr:uid="{00000000-0005-0000-0000-0000FA000000}"/>
    <cellStyle name="Zvýraznění 5 2" xfId="64" xr:uid="{00000000-0005-0000-0000-0000FB000000}"/>
    <cellStyle name="Zvýraznění 6 2" xfId="65" xr:uid="{00000000-0005-0000-0000-0000FC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1"/>
  <sheetViews>
    <sheetView showGridLines="0" tabSelected="1" topLeftCell="A7" zoomScaleNormal="100" workbookViewId="0">
      <selection activeCell="C4" sqref="C4"/>
    </sheetView>
  </sheetViews>
  <sheetFormatPr defaultRowHeight="12.75"/>
  <cols>
    <col min="1" max="1" width="5.28515625" style="4" customWidth="1"/>
    <col min="2" max="2" width="2.85546875" customWidth="1"/>
    <col min="3" max="3" width="93.28515625" customWidth="1"/>
    <col min="4" max="4" width="17.28515625" bestFit="1" customWidth="1"/>
    <col min="5" max="5" width="9.7109375" customWidth="1"/>
    <col min="6" max="6" width="7.42578125" customWidth="1"/>
    <col min="7" max="7" width="12" customWidth="1"/>
    <col min="8" max="8" width="13.5703125" style="11" bestFit="1" customWidth="1"/>
    <col min="9" max="9" width="12" customWidth="1"/>
    <col min="10" max="10" width="11.5703125" style="11" customWidth="1"/>
    <col min="11" max="11" width="13.42578125" style="11" customWidth="1"/>
    <col min="12" max="12" width="12" hidden="1" customWidth="1"/>
    <col min="13" max="20" width="9.140625" hidden="1" customWidth="1"/>
  </cols>
  <sheetData>
    <row r="1" spans="1:12" ht="56.25" customHeight="1">
      <c r="A1" s="29" t="s">
        <v>1</v>
      </c>
      <c r="B1" s="30" t="s">
        <v>2</v>
      </c>
      <c r="C1" s="31" t="s">
        <v>49</v>
      </c>
      <c r="D1" s="32" t="s">
        <v>17</v>
      </c>
      <c r="E1" s="29" t="s">
        <v>3</v>
      </c>
      <c r="F1" s="32" t="s">
        <v>0</v>
      </c>
      <c r="G1" s="32" t="s">
        <v>5</v>
      </c>
      <c r="H1" s="33" t="s">
        <v>9</v>
      </c>
      <c r="I1" s="32" t="s">
        <v>6</v>
      </c>
      <c r="J1" s="33" t="s">
        <v>10</v>
      </c>
      <c r="K1" s="33" t="s">
        <v>11</v>
      </c>
    </row>
    <row r="2" spans="1:12">
      <c r="A2" s="14"/>
      <c r="B2" s="15"/>
      <c r="C2" s="16" t="s">
        <v>12</v>
      </c>
      <c r="D2" s="16"/>
      <c r="E2" s="17"/>
      <c r="F2" s="18"/>
      <c r="G2" s="25"/>
      <c r="H2" s="25">
        <f t="shared" ref="H2:K2" si="0">SUM(H3:H18)</f>
        <v>0</v>
      </c>
      <c r="I2" s="25"/>
      <c r="J2" s="25">
        <f t="shared" si="0"/>
        <v>0</v>
      </c>
      <c r="K2" s="25">
        <f t="shared" si="0"/>
        <v>0</v>
      </c>
    </row>
    <row r="3" spans="1:12" ht="15.6" customHeight="1">
      <c r="A3" s="26">
        <v>1</v>
      </c>
      <c r="B3" s="1"/>
      <c r="C3" s="21" t="s">
        <v>32</v>
      </c>
      <c r="D3" s="21"/>
      <c r="E3" s="1" t="s">
        <v>7</v>
      </c>
      <c r="F3" s="22">
        <v>1</v>
      </c>
      <c r="G3" s="34"/>
      <c r="H3" s="10">
        <f>G3*F3</f>
        <v>0</v>
      </c>
      <c r="I3" s="34">
        <f>G3*0.4</f>
        <v>0</v>
      </c>
      <c r="J3" s="10">
        <f>I3*F3</f>
        <v>0</v>
      </c>
      <c r="K3" s="10">
        <f>H3+J3</f>
        <v>0</v>
      </c>
      <c r="L3" s="1"/>
    </row>
    <row r="4" spans="1:12">
      <c r="A4" s="26">
        <f>A3+1</f>
        <v>2</v>
      </c>
      <c r="B4" s="1"/>
      <c r="C4" s="21" t="s">
        <v>18</v>
      </c>
      <c r="D4" s="21"/>
      <c r="E4" s="1" t="s">
        <v>7</v>
      </c>
      <c r="F4" s="22">
        <v>2</v>
      </c>
      <c r="G4" s="34"/>
      <c r="H4" s="10">
        <f t="shared" ref="H4:H17" si="1">G4*F4</f>
        <v>0</v>
      </c>
      <c r="I4" s="34">
        <f t="shared" ref="I4:I17" si="2">G4*0.4</f>
        <v>0</v>
      </c>
      <c r="J4" s="10">
        <f t="shared" ref="J4:J17" si="3">I4*F4</f>
        <v>0</v>
      </c>
      <c r="K4" s="10">
        <f t="shared" ref="K4:K17" si="4">H4+J4</f>
        <v>0</v>
      </c>
      <c r="L4" s="1"/>
    </row>
    <row r="5" spans="1:12">
      <c r="A5" s="26">
        <f>A4+1</f>
        <v>3</v>
      </c>
      <c r="B5" s="1"/>
      <c r="C5" s="21" t="s">
        <v>19</v>
      </c>
      <c r="D5" s="21"/>
      <c r="E5" s="1" t="s">
        <v>7</v>
      </c>
      <c r="F5" s="22">
        <v>1</v>
      </c>
      <c r="G5" s="34"/>
      <c r="H5" s="10">
        <f t="shared" si="1"/>
        <v>0</v>
      </c>
      <c r="I5" s="34">
        <f t="shared" si="2"/>
        <v>0</v>
      </c>
      <c r="J5" s="10">
        <f t="shared" si="3"/>
        <v>0</v>
      </c>
      <c r="K5" s="10">
        <f t="shared" si="4"/>
        <v>0</v>
      </c>
      <c r="L5" s="1"/>
    </row>
    <row r="6" spans="1:12">
      <c r="A6" s="26">
        <f t="shared" ref="A6:A17" si="5">A5+1</f>
        <v>4</v>
      </c>
      <c r="B6" s="1"/>
      <c r="C6" s="21" t="s">
        <v>20</v>
      </c>
      <c r="D6" s="21"/>
      <c r="E6" s="1" t="s">
        <v>7</v>
      </c>
      <c r="F6" s="22">
        <v>1</v>
      </c>
      <c r="G6" s="34"/>
      <c r="H6" s="10">
        <f t="shared" si="1"/>
        <v>0</v>
      </c>
      <c r="I6" s="34">
        <f t="shared" si="2"/>
        <v>0</v>
      </c>
      <c r="J6" s="10">
        <f t="shared" si="3"/>
        <v>0</v>
      </c>
      <c r="K6" s="10">
        <f t="shared" si="4"/>
        <v>0</v>
      </c>
      <c r="L6" s="1"/>
    </row>
    <row r="7" spans="1:12">
      <c r="A7" s="26">
        <f t="shared" si="5"/>
        <v>5</v>
      </c>
      <c r="B7" s="1"/>
      <c r="C7" s="21" t="s">
        <v>21</v>
      </c>
      <c r="D7" s="21"/>
      <c r="E7" s="1" t="s">
        <v>7</v>
      </c>
      <c r="F7" s="22">
        <v>1</v>
      </c>
      <c r="G7" s="34"/>
      <c r="H7" s="10">
        <f t="shared" si="1"/>
        <v>0</v>
      </c>
      <c r="I7" s="34">
        <f t="shared" si="2"/>
        <v>0</v>
      </c>
      <c r="J7" s="10">
        <f t="shared" si="3"/>
        <v>0</v>
      </c>
      <c r="K7" s="10">
        <f t="shared" si="4"/>
        <v>0</v>
      </c>
      <c r="L7" s="1"/>
    </row>
    <row r="8" spans="1:12">
      <c r="A8" s="26">
        <f t="shared" si="5"/>
        <v>6</v>
      </c>
      <c r="B8" s="1"/>
      <c r="C8" s="21" t="s">
        <v>22</v>
      </c>
      <c r="D8" s="21"/>
      <c r="E8" s="1" t="s">
        <v>7</v>
      </c>
      <c r="F8" s="22">
        <v>23</v>
      </c>
      <c r="G8" s="34"/>
      <c r="H8" s="10">
        <f t="shared" si="1"/>
        <v>0</v>
      </c>
      <c r="I8" s="34">
        <f t="shared" si="2"/>
        <v>0</v>
      </c>
      <c r="J8" s="10">
        <f t="shared" si="3"/>
        <v>0</v>
      </c>
      <c r="K8" s="10">
        <f t="shared" si="4"/>
        <v>0</v>
      </c>
      <c r="L8" s="1"/>
    </row>
    <row r="9" spans="1:12">
      <c r="A9" s="26">
        <f t="shared" si="5"/>
        <v>7</v>
      </c>
      <c r="B9" s="1"/>
      <c r="C9" s="21" t="s">
        <v>23</v>
      </c>
      <c r="D9" s="21"/>
      <c r="E9" s="1" t="s">
        <v>7</v>
      </c>
      <c r="F9" s="28">
        <v>1</v>
      </c>
      <c r="G9" s="34"/>
      <c r="H9" s="10">
        <f t="shared" si="1"/>
        <v>0</v>
      </c>
      <c r="I9" s="34">
        <f t="shared" si="2"/>
        <v>0</v>
      </c>
      <c r="J9" s="10">
        <f t="shared" si="3"/>
        <v>0</v>
      </c>
      <c r="K9" s="10">
        <f t="shared" si="4"/>
        <v>0</v>
      </c>
      <c r="L9" s="1"/>
    </row>
    <row r="10" spans="1:12">
      <c r="A10" s="26">
        <f t="shared" si="5"/>
        <v>8</v>
      </c>
      <c r="B10" s="1"/>
      <c r="C10" s="23" t="s">
        <v>24</v>
      </c>
      <c r="D10" s="23"/>
      <c r="E10" s="1" t="s">
        <v>7</v>
      </c>
      <c r="F10" s="28">
        <v>7</v>
      </c>
      <c r="G10" s="34"/>
      <c r="H10" s="10">
        <f t="shared" si="1"/>
        <v>0</v>
      </c>
      <c r="I10" s="34">
        <f t="shared" si="2"/>
        <v>0</v>
      </c>
      <c r="J10" s="10">
        <f t="shared" si="3"/>
        <v>0</v>
      </c>
      <c r="K10" s="10">
        <f t="shared" si="4"/>
        <v>0</v>
      </c>
      <c r="L10" s="1"/>
    </row>
    <row r="11" spans="1:12">
      <c r="A11" s="26">
        <f t="shared" si="5"/>
        <v>9</v>
      </c>
      <c r="B11" s="1"/>
      <c r="C11" s="23" t="s">
        <v>45</v>
      </c>
      <c r="D11" s="23"/>
      <c r="E11" s="1" t="s">
        <v>7</v>
      </c>
      <c r="F11" s="28">
        <v>23</v>
      </c>
      <c r="G11" s="34"/>
      <c r="H11" s="10">
        <f t="shared" si="1"/>
        <v>0</v>
      </c>
      <c r="I11" s="34">
        <f t="shared" si="2"/>
        <v>0</v>
      </c>
      <c r="J11" s="10">
        <f t="shared" si="3"/>
        <v>0</v>
      </c>
      <c r="K11" s="10">
        <f t="shared" si="4"/>
        <v>0</v>
      </c>
      <c r="L11" s="1"/>
    </row>
    <row r="12" spans="1:12">
      <c r="A12" s="26">
        <f t="shared" si="5"/>
        <v>10</v>
      </c>
      <c r="B12" s="1"/>
      <c r="C12" s="23" t="s">
        <v>46</v>
      </c>
      <c r="D12" s="23"/>
      <c r="E12" s="1" t="s">
        <v>7</v>
      </c>
      <c r="F12" s="28">
        <v>4</v>
      </c>
      <c r="G12" s="34"/>
      <c r="H12" s="10">
        <f t="shared" si="1"/>
        <v>0</v>
      </c>
      <c r="I12" s="34">
        <f t="shared" si="2"/>
        <v>0</v>
      </c>
      <c r="J12" s="10">
        <f t="shared" si="3"/>
        <v>0</v>
      </c>
      <c r="K12" s="10">
        <f t="shared" si="4"/>
        <v>0</v>
      </c>
      <c r="L12" s="1"/>
    </row>
    <row r="13" spans="1:12">
      <c r="A13" s="26">
        <f t="shared" si="5"/>
        <v>11</v>
      </c>
      <c r="B13" s="1"/>
      <c r="C13" s="7" t="s">
        <v>48</v>
      </c>
      <c r="D13" s="21"/>
      <c r="E13" s="1" t="s">
        <v>7</v>
      </c>
      <c r="F13" s="22">
        <v>4</v>
      </c>
      <c r="G13" s="34"/>
      <c r="H13" s="10">
        <f t="shared" si="1"/>
        <v>0</v>
      </c>
      <c r="I13" s="34">
        <f t="shared" si="2"/>
        <v>0</v>
      </c>
      <c r="J13" s="10">
        <f t="shared" si="3"/>
        <v>0</v>
      </c>
      <c r="K13" s="10">
        <f t="shared" si="4"/>
        <v>0</v>
      </c>
      <c r="L13" s="1"/>
    </row>
    <row r="14" spans="1:12">
      <c r="A14" s="26">
        <f t="shared" si="5"/>
        <v>12</v>
      </c>
      <c r="B14" s="1"/>
      <c r="C14" s="21" t="s">
        <v>36</v>
      </c>
      <c r="D14" s="21"/>
      <c r="E14" s="1" t="s">
        <v>7</v>
      </c>
      <c r="F14" s="22">
        <v>5</v>
      </c>
      <c r="G14" s="34"/>
      <c r="H14" s="10">
        <f t="shared" si="1"/>
        <v>0</v>
      </c>
      <c r="I14" s="34">
        <f t="shared" si="2"/>
        <v>0</v>
      </c>
      <c r="J14" s="10">
        <f t="shared" si="3"/>
        <v>0</v>
      </c>
      <c r="K14" s="10">
        <f t="shared" si="4"/>
        <v>0</v>
      </c>
      <c r="L14" s="1"/>
    </row>
    <row r="15" spans="1:12">
      <c r="A15" s="26">
        <f t="shared" si="5"/>
        <v>13</v>
      </c>
      <c r="B15" s="1"/>
      <c r="C15" s="21" t="s">
        <v>35</v>
      </c>
      <c r="D15" s="21"/>
      <c r="E15" s="1" t="s">
        <v>7</v>
      </c>
      <c r="F15" s="22">
        <v>2</v>
      </c>
      <c r="G15" s="34"/>
      <c r="H15" s="10">
        <f t="shared" si="1"/>
        <v>0</v>
      </c>
      <c r="I15" s="34">
        <f t="shared" si="2"/>
        <v>0</v>
      </c>
      <c r="J15" s="10">
        <f t="shared" si="3"/>
        <v>0</v>
      </c>
      <c r="K15" s="10">
        <f t="shared" si="4"/>
        <v>0</v>
      </c>
      <c r="L15" s="1"/>
    </row>
    <row r="16" spans="1:12">
      <c r="A16" s="26">
        <f>A15+1</f>
        <v>14</v>
      </c>
      <c r="B16" s="1"/>
      <c r="C16" s="21" t="s">
        <v>33</v>
      </c>
      <c r="D16" s="21"/>
      <c r="E16" s="1" t="s">
        <v>7</v>
      </c>
      <c r="F16" s="22">
        <v>1</v>
      </c>
      <c r="G16" s="34"/>
      <c r="H16" s="10">
        <f t="shared" si="1"/>
        <v>0</v>
      </c>
      <c r="I16" s="34">
        <f t="shared" si="2"/>
        <v>0</v>
      </c>
      <c r="J16" s="10">
        <f t="shared" si="3"/>
        <v>0</v>
      </c>
      <c r="K16" s="10">
        <f t="shared" si="4"/>
        <v>0</v>
      </c>
      <c r="L16" s="1"/>
    </row>
    <row r="17" spans="1:12">
      <c r="A17" s="26">
        <f t="shared" si="5"/>
        <v>15</v>
      </c>
      <c r="B17" s="1"/>
      <c r="C17" s="21" t="s">
        <v>34</v>
      </c>
      <c r="D17" s="21"/>
      <c r="E17" s="1" t="s">
        <v>7</v>
      </c>
      <c r="F17" s="22">
        <v>2</v>
      </c>
      <c r="G17" s="34"/>
      <c r="H17" s="10">
        <f t="shared" si="1"/>
        <v>0</v>
      </c>
      <c r="I17" s="34">
        <f t="shared" si="2"/>
        <v>0</v>
      </c>
      <c r="J17" s="10">
        <f t="shared" si="3"/>
        <v>0</v>
      </c>
      <c r="K17" s="10">
        <f t="shared" si="4"/>
        <v>0</v>
      </c>
      <c r="L17" s="1"/>
    </row>
    <row r="18" spans="1:12">
      <c r="A18" s="26"/>
      <c r="B18" s="6"/>
      <c r="C18" s="7"/>
      <c r="D18" s="7"/>
      <c r="E18" s="1"/>
      <c r="F18" s="5"/>
      <c r="G18" s="34"/>
      <c r="H18" s="10"/>
      <c r="I18" s="34"/>
      <c r="J18" s="10"/>
      <c r="K18" s="10"/>
      <c r="L18" s="1"/>
    </row>
    <row r="19" spans="1:12">
      <c r="A19" s="27"/>
      <c r="B19" s="15"/>
      <c r="C19" s="24" t="s">
        <v>25</v>
      </c>
      <c r="D19" s="16"/>
      <c r="E19" s="17"/>
      <c r="F19" s="18"/>
      <c r="G19" s="25"/>
      <c r="H19" s="25">
        <f>SUM(H20:H30)</f>
        <v>0</v>
      </c>
      <c r="I19" s="19"/>
      <c r="J19" s="25">
        <f>SUM(J20:J30)</f>
        <v>0</v>
      </c>
      <c r="K19" s="25">
        <f>SUM(K20:K30)</f>
        <v>0</v>
      </c>
      <c r="L19" s="17"/>
    </row>
    <row r="20" spans="1:12">
      <c r="A20" s="26">
        <f>A17+1</f>
        <v>16</v>
      </c>
      <c r="B20" s="1"/>
      <c r="C20" s="23" t="s">
        <v>42</v>
      </c>
      <c r="D20" s="21"/>
      <c r="E20" s="1" t="s">
        <v>4</v>
      </c>
      <c r="F20" s="22">
        <v>290</v>
      </c>
      <c r="G20" s="34"/>
      <c r="H20" s="10">
        <f>G20*F20</f>
        <v>0</v>
      </c>
      <c r="I20" s="34">
        <f>G20*0.9</f>
        <v>0</v>
      </c>
      <c r="J20" s="10">
        <f t="shared" ref="J20" si="6">I20*F20</f>
        <v>0</v>
      </c>
      <c r="K20" s="10">
        <f>H20+J20</f>
        <v>0</v>
      </c>
      <c r="L20" s="1"/>
    </row>
    <row r="21" spans="1:12" ht="25.5">
      <c r="A21" s="26">
        <f>A20+1</f>
        <v>17</v>
      </c>
      <c r="B21" s="1"/>
      <c r="C21" s="23" t="s">
        <v>37</v>
      </c>
      <c r="D21" s="21"/>
      <c r="E21" s="1" t="s">
        <v>4</v>
      </c>
      <c r="F21" s="22">
        <v>80</v>
      </c>
      <c r="G21" s="34"/>
      <c r="H21" s="10">
        <f t="shared" ref="H21:H22" si="7">G21*F21</f>
        <v>0</v>
      </c>
      <c r="I21" s="34">
        <f>G21*0.7</f>
        <v>0</v>
      </c>
      <c r="J21" s="10">
        <f t="shared" ref="J21:J22" si="8">I21*F21</f>
        <v>0</v>
      </c>
      <c r="K21" s="10">
        <f t="shared" ref="K21:K22" si="9">H21+J21</f>
        <v>0</v>
      </c>
      <c r="L21" s="1"/>
    </row>
    <row r="22" spans="1:12">
      <c r="A22" s="26">
        <f>A21+1</f>
        <v>18</v>
      </c>
      <c r="B22" s="6"/>
      <c r="C22" s="23" t="s">
        <v>40</v>
      </c>
      <c r="D22" s="21"/>
      <c r="E22" s="1" t="s">
        <v>4</v>
      </c>
      <c r="F22" s="22">
        <v>340</v>
      </c>
      <c r="G22" s="34"/>
      <c r="H22" s="10">
        <f t="shared" si="7"/>
        <v>0</v>
      </c>
      <c r="I22" s="34">
        <f t="shared" ref="I22:I24" si="10">G22*0.7</f>
        <v>0</v>
      </c>
      <c r="J22" s="10">
        <f t="shared" si="8"/>
        <v>0</v>
      </c>
      <c r="K22" s="10">
        <f t="shared" si="9"/>
        <v>0</v>
      </c>
      <c r="L22" s="1"/>
    </row>
    <row r="23" spans="1:12">
      <c r="A23" s="26">
        <f t="shared" ref="A23:A26" si="11">A22+1</f>
        <v>19</v>
      </c>
      <c r="B23" s="6"/>
      <c r="C23" s="23" t="s">
        <v>41</v>
      </c>
      <c r="D23" s="21"/>
      <c r="E23" s="1" t="s">
        <v>4</v>
      </c>
      <c r="F23" s="22">
        <v>210</v>
      </c>
      <c r="G23" s="34"/>
      <c r="H23" s="10">
        <f t="shared" ref="H23" si="12">G23*F23</f>
        <v>0</v>
      </c>
      <c r="I23" s="34">
        <f t="shared" si="10"/>
        <v>0</v>
      </c>
      <c r="J23" s="10">
        <f t="shared" ref="J23" si="13">I23*F23</f>
        <v>0</v>
      </c>
      <c r="K23" s="10">
        <f t="shared" ref="K23" si="14">H23+J23</f>
        <v>0</v>
      </c>
      <c r="L23" s="1"/>
    </row>
    <row r="24" spans="1:12">
      <c r="A24" s="26">
        <f t="shared" si="11"/>
        <v>20</v>
      </c>
      <c r="B24" s="6"/>
      <c r="C24" s="23" t="s">
        <v>38</v>
      </c>
      <c r="D24" s="21"/>
      <c r="E24" s="1" t="s">
        <v>4</v>
      </c>
      <c r="F24" s="22">
        <v>50</v>
      </c>
      <c r="G24" s="34"/>
      <c r="H24" s="10">
        <f t="shared" ref="H24:H29" si="15">G24*F24</f>
        <v>0</v>
      </c>
      <c r="I24" s="34">
        <f t="shared" si="10"/>
        <v>0</v>
      </c>
      <c r="J24" s="10">
        <f t="shared" ref="J24:J29" si="16">I24*F24</f>
        <v>0</v>
      </c>
      <c r="K24" s="10">
        <f t="shared" ref="K24:K29" si="17">H24+J24</f>
        <v>0</v>
      </c>
      <c r="L24" s="1"/>
    </row>
    <row r="25" spans="1:12">
      <c r="A25" s="26">
        <f t="shared" ref="A25:A29" si="18">A24+1</f>
        <v>21</v>
      </c>
      <c r="B25" s="6"/>
      <c r="C25" s="23" t="s">
        <v>39</v>
      </c>
      <c r="D25" s="21"/>
      <c r="E25" s="1" t="s">
        <v>4</v>
      </c>
      <c r="F25" s="22">
        <v>60</v>
      </c>
      <c r="G25" s="34"/>
      <c r="H25" s="10">
        <f t="shared" si="15"/>
        <v>0</v>
      </c>
      <c r="I25" s="34">
        <f>G25*1.4</f>
        <v>0</v>
      </c>
      <c r="J25" s="10">
        <f t="shared" si="16"/>
        <v>0</v>
      </c>
      <c r="K25" s="10">
        <f t="shared" si="17"/>
        <v>0</v>
      </c>
      <c r="L25" s="1"/>
    </row>
    <row r="26" spans="1:12">
      <c r="A26" s="26">
        <f t="shared" si="11"/>
        <v>22</v>
      </c>
      <c r="B26" s="6"/>
      <c r="C26" s="9" t="s">
        <v>43</v>
      </c>
      <c r="D26" s="21"/>
      <c r="E26" s="1" t="s">
        <v>4</v>
      </c>
      <c r="F26" s="22">
        <f>F20/0.25</f>
        <v>1160</v>
      </c>
      <c r="G26" s="34"/>
      <c r="H26" s="10">
        <f t="shared" si="15"/>
        <v>0</v>
      </c>
      <c r="I26" s="34">
        <f t="shared" ref="I26:I28" si="19">G26*1.4</f>
        <v>0</v>
      </c>
      <c r="J26" s="10">
        <f t="shared" si="16"/>
        <v>0</v>
      </c>
      <c r="K26" s="10">
        <f t="shared" si="17"/>
        <v>0</v>
      </c>
      <c r="L26" s="1"/>
    </row>
    <row r="27" spans="1:12">
      <c r="A27" s="26">
        <f t="shared" si="18"/>
        <v>23</v>
      </c>
      <c r="B27" s="6"/>
      <c r="C27" s="9" t="s">
        <v>43</v>
      </c>
      <c r="D27" s="7"/>
      <c r="E27" s="1" t="s">
        <v>7</v>
      </c>
      <c r="F27" s="22">
        <f>0.5*SUM(F21:F25)/0.25</f>
        <v>1480</v>
      </c>
      <c r="G27" s="34"/>
      <c r="H27" s="10">
        <f t="shared" si="15"/>
        <v>0</v>
      </c>
      <c r="I27" s="34">
        <f t="shared" si="19"/>
        <v>0</v>
      </c>
      <c r="J27" s="10">
        <f t="shared" si="16"/>
        <v>0</v>
      </c>
      <c r="K27" s="10">
        <f t="shared" si="17"/>
        <v>0</v>
      </c>
      <c r="L27" s="1"/>
    </row>
    <row r="28" spans="1:12">
      <c r="A28" s="26">
        <f t="shared" si="18"/>
        <v>24</v>
      </c>
      <c r="B28" s="6"/>
      <c r="C28" s="9" t="s">
        <v>44</v>
      </c>
      <c r="D28" s="7"/>
      <c r="E28" s="1" t="s">
        <v>7</v>
      </c>
      <c r="F28" s="22">
        <f>0.5*SUM(F21:F25)/0.25</f>
        <v>1480</v>
      </c>
      <c r="G28" s="34"/>
      <c r="H28" s="10">
        <f t="shared" si="15"/>
        <v>0</v>
      </c>
      <c r="I28" s="34">
        <f t="shared" si="19"/>
        <v>0</v>
      </c>
      <c r="J28" s="10">
        <f t="shared" si="16"/>
        <v>0</v>
      </c>
      <c r="K28" s="10">
        <f t="shared" si="17"/>
        <v>0</v>
      </c>
      <c r="L28" s="1"/>
    </row>
    <row r="29" spans="1:12">
      <c r="A29" s="26">
        <f t="shared" si="18"/>
        <v>25</v>
      </c>
      <c r="B29" s="6"/>
      <c r="C29" s="21" t="s">
        <v>26</v>
      </c>
      <c r="D29" s="20"/>
      <c r="E29" s="1" t="s">
        <v>7</v>
      </c>
      <c r="F29" s="22">
        <v>10</v>
      </c>
      <c r="G29" s="34"/>
      <c r="H29" s="10">
        <f t="shared" si="15"/>
        <v>0</v>
      </c>
      <c r="I29" s="34">
        <f>G29*0.2</f>
        <v>0</v>
      </c>
      <c r="J29" s="10">
        <f t="shared" si="16"/>
        <v>0</v>
      </c>
      <c r="K29" s="10">
        <f t="shared" si="17"/>
        <v>0</v>
      </c>
      <c r="L29" s="1"/>
    </row>
    <row r="30" spans="1:12">
      <c r="A30" s="26"/>
      <c r="B30" s="6"/>
      <c r="C30" s="7"/>
      <c r="D30" s="7"/>
      <c r="E30" s="1"/>
      <c r="F30" s="5"/>
      <c r="G30" s="34"/>
      <c r="H30" s="10"/>
      <c r="I30" s="34"/>
      <c r="J30" s="10"/>
      <c r="K30" s="10"/>
      <c r="L30" s="1"/>
    </row>
    <row r="31" spans="1:12">
      <c r="A31" s="27"/>
      <c r="B31" s="15"/>
      <c r="C31" s="24" t="s">
        <v>13</v>
      </c>
      <c r="D31" s="16"/>
      <c r="E31" s="17"/>
      <c r="F31" s="18"/>
      <c r="G31" s="25"/>
      <c r="H31" s="25">
        <f>SUM(H32:H40)</f>
        <v>0</v>
      </c>
      <c r="I31" s="25"/>
      <c r="J31" s="25">
        <f>SUM(J32:J40)</f>
        <v>0</v>
      </c>
      <c r="K31" s="25">
        <f>SUM(K32:K40)</f>
        <v>0</v>
      </c>
      <c r="L31" s="17"/>
    </row>
    <row r="32" spans="1:12">
      <c r="A32" s="26">
        <f>A29+1</f>
        <v>26</v>
      </c>
      <c r="B32" s="6"/>
      <c r="C32" s="7" t="s">
        <v>27</v>
      </c>
      <c r="D32" s="7"/>
      <c r="E32" s="1" t="s">
        <v>8</v>
      </c>
      <c r="F32" s="5">
        <v>1</v>
      </c>
      <c r="G32" s="34"/>
      <c r="H32" s="10">
        <f t="shared" ref="H32" si="20">G32*F32</f>
        <v>0</v>
      </c>
      <c r="I32" s="34"/>
      <c r="J32" s="10">
        <f>I32*F32</f>
        <v>0</v>
      </c>
      <c r="K32" s="10">
        <f>H32+J32</f>
        <v>0</v>
      </c>
      <c r="L32" s="1"/>
    </row>
    <row r="33" spans="1:12">
      <c r="A33" s="26">
        <f>A32+1</f>
        <v>27</v>
      </c>
      <c r="B33" s="6"/>
      <c r="C33" s="7" t="s">
        <v>47</v>
      </c>
      <c r="D33" s="7"/>
      <c r="E33" s="1" t="s">
        <v>8</v>
      </c>
      <c r="F33" s="5">
        <v>1</v>
      </c>
      <c r="G33" s="34"/>
      <c r="H33" s="10">
        <f t="shared" ref="H33" si="21">G33*F33</f>
        <v>0</v>
      </c>
      <c r="I33" s="34"/>
      <c r="J33" s="10">
        <f>I33*F33</f>
        <v>0</v>
      </c>
      <c r="K33" s="10">
        <f>H33+J33</f>
        <v>0</v>
      </c>
      <c r="L33" s="1"/>
    </row>
    <row r="34" spans="1:12">
      <c r="A34" s="26">
        <f t="shared" ref="A34:A39" si="22">A33+1</f>
        <v>28</v>
      </c>
      <c r="B34" s="6"/>
      <c r="C34" s="8" t="s">
        <v>28</v>
      </c>
      <c r="D34" s="8"/>
      <c r="E34" s="1" t="s">
        <v>8</v>
      </c>
      <c r="F34" s="3">
        <v>1</v>
      </c>
      <c r="G34" s="34"/>
      <c r="H34" s="10">
        <f t="shared" ref="H34:H39" si="23">G34*F34</f>
        <v>0</v>
      </c>
      <c r="I34" s="34"/>
      <c r="J34" s="10">
        <f t="shared" ref="J34:J39" si="24">I34*F34</f>
        <v>0</v>
      </c>
      <c r="K34" s="10">
        <f t="shared" ref="K34:K39" si="25">H34+J34</f>
        <v>0</v>
      </c>
      <c r="L34" s="1"/>
    </row>
    <row r="35" spans="1:12">
      <c r="A35" s="26">
        <f t="shared" si="22"/>
        <v>29</v>
      </c>
      <c r="B35" s="6"/>
      <c r="C35" s="9" t="s">
        <v>16</v>
      </c>
      <c r="D35" s="9"/>
      <c r="E35" s="1" t="s">
        <v>8</v>
      </c>
      <c r="F35" s="3">
        <v>1</v>
      </c>
      <c r="G35" s="34"/>
      <c r="H35" s="10">
        <f t="shared" si="23"/>
        <v>0</v>
      </c>
      <c r="I35" s="34"/>
      <c r="J35" s="10">
        <f t="shared" si="24"/>
        <v>0</v>
      </c>
      <c r="K35" s="10">
        <f t="shared" si="25"/>
        <v>0</v>
      </c>
      <c r="L35" s="1"/>
    </row>
    <row r="36" spans="1:12">
      <c r="A36" s="26">
        <f t="shared" si="22"/>
        <v>30</v>
      </c>
      <c r="B36" s="6"/>
      <c r="C36" s="7" t="s">
        <v>29</v>
      </c>
      <c r="D36" s="7"/>
      <c r="E36" s="1" t="s">
        <v>8</v>
      </c>
      <c r="F36" s="3">
        <v>1</v>
      </c>
      <c r="G36" s="34"/>
      <c r="H36" s="10">
        <f t="shared" si="23"/>
        <v>0</v>
      </c>
      <c r="I36" s="34"/>
      <c r="J36" s="10">
        <f t="shared" ref="J36" si="26">I36*F36</f>
        <v>0</v>
      </c>
      <c r="K36" s="10">
        <f t="shared" ref="K36" si="27">H36+J36</f>
        <v>0</v>
      </c>
      <c r="L36" s="1"/>
    </row>
    <row r="37" spans="1:12">
      <c r="A37" s="26">
        <f t="shared" si="22"/>
        <v>31</v>
      </c>
      <c r="B37" s="6"/>
      <c r="C37" s="7" t="s">
        <v>30</v>
      </c>
      <c r="D37" s="7"/>
      <c r="E37" s="1" t="s">
        <v>8</v>
      </c>
      <c r="F37" s="3">
        <v>1</v>
      </c>
      <c r="G37" s="34"/>
      <c r="H37" s="10">
        <f t="shared" si="23"/>
        <v>0</v>
      </c>
      <c r="I37" s="34"/>
      <c r="J37" s="10">
        <f t="shared" si="24"/>
        <v>0</v>
      </c>
      <c r="K37" s="10">
        <f t="shared" si="25"/>
        <v>0</v>
      </c>
      <c r="L37" s="1"/>
    </row>
    <row r="38" spans="1:12">
      <c r="A38" s="26">
        <f t="shared" si="22"/>
        <v>32</v>
      </c>
      <c r="B38" s="6"/>
      <c r="C38" s="7" t="s">
        <v>31</v>
      </c>
      <c r="D38" s="7"/>
      <c r="E38" s="1" t="s">
        <v>8</v>
      </c>
      <c r="F38" s="3">
        <v>1</v>
      </c>
      <c r="G38" s="34"/>
      <c r="H38" s="10">
        <f t="shared" si="23"/>
        <v>0</v>
      </c>
      <c r="I38" s="34"/>
      <c r="J38" s="10">
        <f t="shared" si="24"/>
        <v>0</v>
      </c>
      <c r="K38" s="10">
        <f t="shared" si="25"/>
        <v>0</v>
      </c>
      <c r="L38" s="1"/>
    </row>
    <row r="39" spans="1:12">
      <c r="A39" s="26">
        <f t="shared" si="22"/>
        <v>33</v>
      </c>
      <c r="B39" s="6"/>
      <c r="C39" s="7" t="s">
        <v>15</v>
      </c>
      <c r="D39" s="7"/>
      <c r="E39" s="1" t="s">
        <v>8</v>
      </c>
      <c r="F39" s="3">
        <v>1</v>
      </c>
      <c r="G39" s="34"/>
      <c r="H39" s="10">
        <f t="shared" si="23"/>
        <v>0</v>
      </c>
      <c r="I39" s="34"/>
      <c r="J39" s="10">
        <f t="shared" si="24"/>
        <v>0</v>
      </c>
      <c r="K39" s="10">
        <f t="shared" si="25"/>
        <v>0</v>
      </c>
      <c r="L39" s="1"/>
    </row>
    <row r="40" spans="1:12">
      <c r="A40" s="2"/>
      <c r="B40" s="6"/>
      <c r="C40" s="7"/>
      <c r="D40" s="7"/>
      <c r="E40" s="1"/>
      <c r="F40" s="3"/>
      <c r="G40" s="34"/>
      <c r="H40" s="10"/>
      <c r="I40" s="34"/>
      <c r="J40" s="10"/>
      <c r="K40" s="10"/>
      <c r="L40" s="1"/>
    </row>
    <row r="41" spans="1:12">
      <c r="A41" s="2"/>
      <c r="B41" s="6"/>
      <c r="C41" s="12" t="s">
        <v>14</v>
      </c>
      <c r="D41" s="12"/>
      <c r="E41" s="1"/>
      <c r="F41" s="3"/>
      <c r="G41" s="35"/>
      <c r="H41" s="13">
        <f>H2+H19+H31</f>
        <v>0</v>
      </c>
      <c r="I41" s="35"/>
      <c r="J41" s="13">
        <f>J2+J19+J31</f>
        <v>0</v>
      </c>
      <c r="K41" s="13">
        <f>K2+K19+K31</f>
        <v>0</v>
      </c>
    </row>
  </sheetData>
  <pageMargins left="0.70866141732283472" right="0.70866141732283472" top="1.0629921259842521" bottom="0.51181102362204722" header="0.78740157480314965" footer="0.31496062992125984"/>
  <pageSetup paperSize="9" scale="65" fitToHeight="0" orientation="landscape" horizontalDpi="300" verticalDpi="300" r:id="rId1"/>
  <headerFooter alignWithMargins="0">
    <oddHeader>&amp;C&amp;"Arial CE,Tučné"&amp;12&amp;A</oddHeader>
    <oddFooter>&amp;L&amp;8&amp;F / &amp;A &amp;C&amp;8&amp;D / &amp;T&amp;R&amp;8List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EPS</vt:lpstr>
      <vt:lpstr>EPS!Názvy_tisku</vt:lpstr>
    </vt:vector>
  </TitlesOfParts>
  <Company>Tractebel Engineering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Technická zpráva</dc:title>
  <dc:creator>Miloslav Misterka</dc:creator>
  <cp:lastModifiedBy>Miloslav Misterka</cp:lastModifiedBy>
  <cp:lastPrinted>2023-10-15T18:27:58Z</cp:lastPrinted>
  <dcterms:created xsi:type="dcterms:W3CDTF">1998-10-13T10:12:08Z</dcterms:created>
  <dcterms:modified xsi:type="dcterms:W3CDTF">2023-10-24T18:14:54Z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1240900877</vt:i4>
  </property>
  <property fmtid="{D5CDD505-2E9C-101B-9397-08002B2CF9AE}" pid="3" name="_NewReviewCycle">
    <vt:lpwstr/>
  </property>
  <property fmtid="{D5CDD505-2E9C-101B-9397-08002B2CF9AE}" pid="4" name="_EmailSubject">
    <vt:lpwstr> zásilka služby Úschovna Slaboproud Trmice</vt:lpwstr>
  </property>
  <property fmtid="{D5CDD505-2E9C-101B-9397-08002B2CF9AE}" pid="5" name="_AuthorEmail">
    <vt:lpwstr>david.ruzicka@siemens.com</vt:lpwstr>
  </property>
  <property fmtid="{D5CDD505-2E9C-101B-9397-08002B2CF9AE}" pid="6" name="_AuthorEmailDisplayName">
    <vt:lpwstr>Ruzicka, David (RC-CZ BT PRG BR S)</vt:lpwstr>
  </property>
  <property fmtid="{D5CDD505-2E9C-101B-9397-08002B2CF9AE}" pid="7" name="_PreviousAdHocReviewCycleID">
    <vt:i4>185488756</vt:i4>
  </property>
  <property fmtid="{D5CDD505-2E9C-101B-9397-08002B2CF9AE}" pid="8" name="_ReviewingToolsShownOnce">
    <vt:lpwstr/>
  </property>
</Properties>
</file>