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13035" windowHeight="6255" activeTab="2"/>
  </bookViews>
  <sheets>
    <sheet name="krycí list" sheetId="1" r:id="rId1"/>
    <sheet name="rekapitulace" sheetId="2" r:id="rId2"/>
    <sheet name="položky" sheetId="3" r:id="rId3"/>
    <sheet name="VRN" sheetId="4" r:id="rId4"/>
  </sheets>
  <definedNames>
    <definedName name="_xlnm.Print_Titles" localSheetId="2">'položky'!$1:$9</definedName>
    <definedName name="_xlnm.Print_Titles" localSheetId="3">'VRN'!$1:$9</definedName>
    <definedName name="_xlnm.Print_Area" localSheetId="2">'položky'!$A$1:$G$157</definedName>
    <definedName name="_xlnm.Print_Area" localSheetId="3">'VRN'!$A$1:$G$21</definedName>
  </definedNames>
  <calcPr fullCalcOnLoad="1"/>
</workbook>
</file>

<file path=xl/sharedStrings.xml><?xml version="1.0" encoding="utf-8"?>
<sst xmlns="http://schemas.openxmlformats.org/spreadsheetml/2006/main" count="549" uniqueCount="363">
  <si>
    <t>ZADÁNÍ S VÝKAZEM VÝMĚR</t>
  </si>
  <si>
    <t>P.Č.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</si>
  <si>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</si>
  <si>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</si>
  <si>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</si>
  <si>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</si>
  <si>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</si>
  <si>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</si>
  <si>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</si>
  <si>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5</t>
  </si>
  <si>
    <t>8</t>
  </si>
  <si>
    <t>HSV</t>
  </si>
  <si>
    <t xml:space="preserve">Práce a dodávky HSV   </t>
  </si>
  <si>
    <t>m2</t>
  </si>
  <si>
    <t>m</t>
  </si>
  <si>
    <t>m3</t>
  </si>
  <si>
    <t>t</t>
  </si>
  <si>
    <t>9</t>
  </si>
  <si>
    <t>99</t>
  </si>
  <si>
    <t>VRN</t>
  </si>
  <si>
    <t>Kč</t>
  </si>
  <si>
    <t>013254000</t>
  </si>
  <si>
    <t xml:space="preserve">Zařízení staveniště   </t>
  </si>
  <si>
    <t>KRYCÍ LIST ROZPOČTU</t>
  </si>
  <si>
    <t>Název stavby</t>
  </si>
  <si>
    <t>Název objektu</t>
  </si>
  <si>
    <t>Název části</t>
  </si>
  <si>
    <t>IČ</t>
  </si>
  <si>
    <t>DIČ</t>
  </si>
  <si>
    <t>Objednatel</t>
  </si>
  <si>
    <t>Zhotovitel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</si>
  <si>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</si>
  <si>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</si>
  <si>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</si>
  <si>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</si>
  <si>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</si>
  <si>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</si>
  <si>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</si>
  <si>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</si>
  <si>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</si>
  <si>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</si>
  <si>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</si>
  <si>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B</t>
  </si>
  <si>
    <t>C</t>
  </si>
  <si>
    <t>Dodávky</t>
  </si>
  <si>
    <t>Práce přesčas</t>
  </si>
  <si>
    <t>13</t>
  </si>
  <si>
    <t>2</t>
  </si>
  <si>
    <t>Montáž</t>
  </si>
  <si>
    <t>Bez pevné podl.</t>
  </si>
  <si>
    <t>14</t>
  </si>
  <si>
    <t xml:space="preserve">Mimostav. doprava   </t>
  </si>
  <si>
    <t>3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</si>
  <si>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</si>
  <si>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</si>
  <si>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</si>
  <si>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</si>
  <si>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</si>
  <si>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</si>
  <si>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</si>
  <si>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</si>
  <si>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</si>
  <si>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</si>
  <si>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</si>
  <si>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</si>
  <si>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</si>
  <si>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</si>
  <si>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</si>
  <si>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</si>
  <si>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</si>
  <si>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</si>
  <si>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</si>
  <si>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</si>
  <si>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</si>
  <si>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</si>
  <si>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</si>
  <si>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</si>
  <si>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</si>
  <si>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</si>
  <si>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</si>
  <si>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</si>
  <si>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</si>
  <si>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</si>
  <si>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</si>
  <si>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</si>
  <si>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</si>
  <si>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</si>
  <si>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Dodá zadavatel</t>
  </si>
  <si>
    <t>Klouzavá doložka</t>
  </si>
  <si>
    <t>Zvýhodnění</t>
  </si>
  <si>
    <t>REKAPITULACE ROZPOČTU</t>
  </si>
  <si>
    <t>Kód</t>
  </si>
  <si>
    <t>Cena celkem</t>
  </si>
  <si>
    <t>dle výběrového řízení</t>
  </si>
  <si>
    <t>zpracoval ing.Josef Stanko</t>
  </si>
  <si>
    <t xml:space="preserve">Objekt:  </t>
  </si>
  <si>
    <t>Přemístění výkopku</t>
  </si>
  <si>
    <t>171201201</t>
  </si>
  <si>
    <t xml:space="preserve"> </t>
  </si>
  <si>
    <t>Přesuny hmot</t>
  </si>
  <si>
    <t>Přesun hmot pro pozemní komunikace s krytem z kamene, monolitickým betonovým nebo živičným   automatický výpočet</t>
  </si>
  <si>
    <t>celkem BEZ DPH v Kč</t>
  </si>
  <si>
    <t>Místo</t>
  </si>
  <si>
    <t>Stavba:</t>
  </si>
  <si>
    <t>Bourání  a příprava území</t>
  </si>
  <si>
    <t>Bourání, příprava území</t>
  </si>
  <si>
    <t>celkem</t>
  </si>
  <si>
    <t>Odkopávky a prokopávky</t>
  </si>
  <si>
    <t>Uložení sypaniny na skládku</t>
  </si>
  <si>
    <t>171201211</t>
  </si>
  <si>
    <t>Poplatek za uložení odpadu ze sypaniny na skládce (skládkovné)</t>
  </si>
  <si>
    <t>997221611</t>
  </si>
  <si>
    <t>Nakládání suti na dopravní prostředky pro vodorovnou dopravu</t>
  </si>
  <si>
    <t>Nájem dopravní značky přenosné vč sloupů a příchytek nad 7 dní DIO</t>
  </si>
  <si>
    <t>ks</t>
  </si>
  <si>
    <t>Montáž a demontáž dočasné dopravní značky kompletní DIO</t>
  </si>
  <si>
    <t>Geodetické vytyčení stavby vč  zaměření skutečného provedení</t>
  </si>
  <si>
    <t>91</t>
  </si>
  <si>
    <t xml:space="preserve">Doplňující konstrukce a práce na pozemních komunikacích </t>
  </si>
  <si>
    <t>121101103</t>
  </si>
  <si>
    <t>Sejmutí ornice s přemístěním přes 100 do 250m</t>
  </si>
  <si>
    <t>Lucida s.r.o., zpracovatel dopravní části</t>
  </si>
  <si>
    <t>132201101</t>
  </si>
  <si>
    <t>132201109</t>
  </si>
  <si>
    <t xml:space="preserve">Hloubení rýh š do 600 mm v hornině tř. 3 objemu do 100 m3 </t>
  </si>
  <si>
    <t xml:space="preserve">Hloubení rýh š do 2000 mm v hornině tř. 3 objemu do 100 m3 </t>
  </si>
  <si>
    <t>Příplatek za lepivost rýh š.600mm, v h.3</t>
  </si>
  <si>
    <t>132201201</t>
  </si>
  <si>
    <t>132201209</t>
  </si>
  <si>
    <t>Povrchové úpravy terénu</t>
  </si>
  <si>
    <t xml:space="preserve">Založení parkového trávníku výsevem v rovině a ve svahu do 1:5 </t>
  </si>
  <si>
    <t>005724100</t>
  </si>
  <si>
    <t>Osivo směs travní parková rekreační</t>
  </si>
  <si>
    <t>kg</t>
  </si>
  <si>
    <t>181951102</t>
  </si>
  <si>
    <t>Úprava pláně v hornině tř. 1 až 4 se zhutněním</t>
  </si>
  <si>
    <t>211971110</t>
  </si>
  <si>
    <t>573211109</t>
  </si>
  <si>
    <t>Postřik živičný spojovací z posypem z asfaltu do 0,3kg/m2</t>
  </si>
  <si>
    <t>odečteno z programu AutoCAD</t>
  </si>
  <si>
    <t>916131113</t>
  </si>
  <si>
    <t>Osazení silničního obrubníku betonového stojatého s boční opěrou do lože z betonu prostého</t>
  </si>
  <si>
    <t>592174650</t>
  </si>
  <si>
    <t xml:space="preserve">Obrubník betonový silniční Standard 100x15x25 cm   </t>
  </si>
  <si>
    <t>kus</t>
  </si>
  <si>
    <t>693111480</t>
  </si>
  <si>
    <t>997221855</t>
  </si>
  <si>
    <t>Poplatek za uložení odpadu z kameniva na skládce (skládkovné)</t>
  </si>
  <si>
    <t>457531112</t>
  </si>
  <si>
    <t>Vodorovná doprava suti z kusových materiálů do 1 km</t>
  </si>
  <si>
    <t>997221561</t>
  </si>
  <si>
    <t>997221569</t>
  </si>
  <si>
    <t xml:space="preserve">Rekapitulace jednotlivých částí rozpočtu </t>
  </si>
  <si>
    <t>Vytrhání obrub krajníků obrubníků stojatých</t>
  </si>
  <si>
    <t xml:space="preserve"> m</t>
  </si>
  <si>
    <t>Odkopávky pro silnice v hor. 3 do 1000 m3</t>
  </si>
  <si>
    <t>122202209</t>
  </si>
  <si>
    <t xml:space="preserve">Příplatek za lepivost odkopávky tř 3 </t>
  </si>
  <si>
    <t>119001203</t>
  </si>
  <si>
    <t>Úprava zemin vápněním tl vrstvy 400mm, 5%CaO</t>
  </si>
  <si>
    <t xml:space="preserve">Vápno bílé CL 90 (pro stabilizaci)     VL </t>
  </si>
  <si>
    <t>564851111</t>
  </si>
  <si>
    <t>Podklad z ŠD tl 15 cm pozhutnění</t>
  </si>
  <si>
    <t xml:space="preserve">odečteno z programu AutoCAD  </t>
  </si>
  <si>
    <t>596211114</t>
  </si>
  <si>
    <t>Příplatek za kombinaci dvou barev tl 60 mm</t>
  </si>
  <si>
    <t>Dlažba zámková červená 20 x 10 x 6 cm slepecká</t>
  </si>
  <si>
    <t>592453080</t>
  </si>
  <si>
    <t>Dlažba zámková betonová přírodní, 20 x10 x 6 cm</t>
  </si>
  <si>
    <t>5b</t>
  </si>
  <si>
    <t>5a</t>
  </si>
  <si>
    <t>Osazení sadového obrubníku stojatého s boční opěrou do lože z betonu prostého</t>
  </si>
  <si>
    <t>Kladení zámkové dlažby tl 60 mm do drtě 40 mm, plocha do 300 m2</t>
  </si>
  <si>
    <t>567122111</t>
  </si>
  <si>
    <t>914511112</t>
  </si>
  <si>
    <t>Montáž sloupku dopravních značek délky do 3,5 m s betonovým základem a patkou</t>
  </si>
  <si>
    <t>404452250</t>
  </si>
  <si>
    <t>Sloupek Zn 60 - 350</t>
  </si>
  <si>
    <t>404452400</t>
  </si>
  <si>
    <t>Patka hliníková HP 60</t>
  </si>
  <si>
    <t>404452530</t>
  </si>
  <si>
    <t>Víčko plastové na sloupek 60</t>
  </si>
  <si>
    <t>404452560</t>
  </si>
  <si>
    <t>Upínací svorka na sloupek US 60</t>
  </si>
  <si>
    <t>914111111</t>
  </si>
  <si>
    <t>Montáž svislé dopravní značky do velikosti 1 m2 objímkami na sloupek nebo konzolu</t>
  </si>
  <si>
    <t>404442120</t>
  </si>
  <si>
    <t>Vodorovné značení retroreflexním bílým plastem, čáry, přechody,šipky</t>
  </si>
  <si>
    <t>Předznačení vodorovného značení plošného</t>
  </si>
  <si>
    <t>919122111</t>
  </si>
  <si>
    <t xml:space="preserve">Těsnění spár zálivkou za tepla pro komůrky š 10 mm hl 20 mm </t>
  </si>
  <si>
    <t>919735111</t>
  </si>
  <si>
    <t>Řezání stávajícího živičného krytu tl. do 5 cm</t>
  </si>
  <si>
    <t>Broušení stávajícího vodorovného značení do 300m2</t>
  </si>
  <si>
    <t>997221845</t>
  </si>
  <si>
    <t>Poplatek za uložení odpadu z asfaltových povrchů na skládce (skládkovné)</t>
  </si>
  <si>
    <t>Příplatek ZKD 1 km u vodorovné dopravy suti z kusových materálů, 10x</t>
  </si>
  <si>
    <t>997221815</t>
  </si>
  <si>
    <t>Poplatek za uložení odpadu z betonu  na skládce (skládkovné)</t>
  </si>
  <si>
    <t>Vedlejší rozpočtové náklady</t>
  </si>
  <si>
    <t>Praha 14</t>
  </si>
  <si>
    <t>Úprava autobusové točny Hostavice a parkovacích ploch Vidlák a Novozámecké ulice</t>
  </si>
  <si>
    <t>Úprava autobusové točny</t>
  </si>
  <si>
    <t>Městská část Praha 14, Bratří Venclíků 1073, Praha 9</t>
  </si>
  <si>
    <t>Hlavní architekt projektu</t>
  </si>
  <si>
    <t>Dopravní řešení</t>
  </si>
  <si>
    <t>Level a.s.</t>
  </si>
  <si>
    <t>SO 101</t>
  </si>
  <si>
    <t>Úprava točny Hostavice a parkovacích ploch Vidlák a Novozámecké ulice</t>
  </si>
  <si>
    <t>SO 101 Úprava autobusové točny</t>
  </si>
  <si>
    <t>SO 101 Úprava autobusové točny rekapitulace</t>
  </si>
  <si>
    <t>027400001</t>
  </si>
  <si>
    <t>Vytyčení stávajích sítí</t>
  </si>
  <si>
    <t>Cenová soustava  URS 2015/II</t>
  </si>
  <si>
    <t>CPV</t>
  </si>
  <si>
    <t>Odstranění podkladních krytů z kameniva drceného, plocha přes 50 do 200m2, tl 200 mm</t>
  </si>
  <si>
    <t>Odstranění živičných krytů plocha přes  50 do 200m2, tl 50 mm</t>
  </si>
  <si>
    <t>131107181</t>
  </si>
  <si>
    <t>113202111R</t>
  </si>
  <si>
    <t>Vytrhání obrub krajníků obrubníků stojatých  kamenných</t>
  </si>
  <si>
    <t>113107163</t>
  </si>
  <si>
    <t>Odstranění podkladu z kameniva drceného tl 300 mm, plocha do 200m2</t>
  </si>
  <si>
    <t>Odstranění pařezů do D 900 mm</t>
  </si>
  <si>
    <t>162301404</t>
  </si>
  <si>
    <t>162301414</t>
  </si>
  <si>
    <t>162301424</t>
  </si>
  <si>
    <t>286,86 x 0,4 x 0,05 x 1,6           5% hmotnosti zeminy</t>
  </si>
  <si>
    <t>odečteno z programu AutoCAD chodník</t>
  </si>
  <si>
    <t>odečteno z programu AutoCAD vozovka</t>
  </si>
  <si>
    <t>591,15 x 0,1</t>
  </si>
  <si>
    <t>základy betonového přístřešku</t>
  </si>
  <si>
    <t>vsakovací těleso výměna štěrkodrti</t>
  </si>
  <si>
    <t>162701105</t>
  </si>
  <si>
    <t>Vodorovné přemístění do 10000 m výkopku/sypaniny z horniny tř. 1 až 4</t>
  </si>
  <si>
    <t>161101101</t>
  </si>
  <si>
    <t>Svislé přemístění výkopku z horniny tř. 1 až 4 hl výkopu do 2,5 m</t>
  </si>
  <si>
    <t>167101101</t>
  </si>
  <si>
    <t>Nakládání výkopku z hor.1-4 v množství do 100 m3</t>
  </si>
  <si>
    <t>Příplatek za lepivost rýh š.2000 mm v h.3</t>
  </si>
  <si>
    <t>převoz ornice na  určenou deponii investora</t>
  </si>
  <si>
    <t>Rozprostření a urovnání ornice v rovině nebo ve svahu sklonu do 1 : 5 při souvislé ploše nad 500 m2, tl. vrstvy do 100mm</t>
  </si>
  <si>
    <t>Filtrační vrstvy z kameniva drceného 32/63 mm</t>
  </si>
  <si>
    <t>vsakovací těleso, výměna drtě</t>
  </si>
  <si>
    <t xml:space="preserve">Zřízení opláštění žeber nebo trativodů geotextilií v rýze nebo zářezu sklonu do 1:2 </t>
  </si>
  <si>
    <t>oprava vsakovacího tělesa</t>
  </si>
  <si>
    <t>Zakládání</t>
  </si>
  <si>
    <t>272321311</t>
  </si>
  <si>
    <t>Základové pasy z betonu z ŽB C16/20</t>
  </si>
  <si>
    <t>272351215</t>
  </si>
  <si>
    <t>Bednění základových pasů zřízení</t>
  </si>
  <si>
    <t>272351216</t>
  </si>
  <si>
    <t>Bednění základových pasů demontáž</t>
  </si>
  <si>
    <t>274361821</t>
  </si>
  <si>
    <t>Výztuž základových pasů betonářskou ocelí 10505</t>
  </si>
  <si>
    <t>betonové základy přístřešku</t>
  </si>
  <si>
    <t>Oprava vsakovacího tělesa</t>
  </si>
  <si>
    <t>Asfaltová vozovka vyspravení vlivem nových obrub tl 420 mm</t>
  </si>
  <si>
    <t>564861111</t>
  </si>
  <si>
    <t>Podklad ze štěrkodrtě ŠD tl 200 mm vozovka</t>
  </si>
  <si>
    <t>573211111</t>
  </si>
  <si>
    <t>Postřik živičný spojovací z posypem z asfaltu do 0,6kg/m2</t>
  </si>
  <si>
    <t>Asfaltový beton ACO 11 (ABS I),vrstva obrusná, 40 mm z nemodifikoného asfaltu, do 3 m</t>
  </si>
  <si>
    <t>Podklad ze KZC I tl 12 cm</t>
  </si>
  <si>
    <t>Chodník ze zámkové dlažby tl 240 mm</t>
  </si>
  <si>
    <t>Plocha  pro kontejnery ze zámkové dlažby tl 240 mm</t>
  </si>
  <si>
    <t>Dlažba zámková betonová červená, 20 x10 x 6 cm</t>
  </si>
  <si>
    <t>Značka svislá zákazová AL-NK 700mm základní velikost</t>
  </si>
  <si>
    <t>Vodorovné značení retroreflexním žlutým plastem, čáry, přechody,šipky</t>
  </si>
  <si>
    <t>966006132</t>
  </si>
  <si>
    <t>Odstranění dopravních značek se sloupky s betonovými patkami</t>
  </si>
  <si>
    <t>936173115</t>
  </si>
  <si>
    <t>Osazování ocelových konstrukcí na zdi a valy do 1000kg</t>
  </si>
  <si>
    <t>přístřešek autobusové zastávky montáž</t>
  </si>
  <si>
    <t>Označník návěstidlo s odpadovým košem referenční výrobek One trade OZ 3</t>
  </si>
  <si>
    <t>Potrubí z trub plastických, skleněných a čedičových</t>
  </si>
  <si>
    <t>899331111</t>
  </si>
  <si>
    <t>Výšková úprava uličního vstupu nebo vpusti do 200 mm zvýšením poklopu</t>
  </si>
  <si>
    <t>899431111</t>
  </si>
  <si>
    <t xml:space="preserve">Výšková úprava uličního vstupu nebo vpusti do 200 mm zvýšením  krycího hrnce </t>
  </si>
  <si>
    <t>938902201</t>
  </si>
  <si>
    <t>Čistění příkopů strojně do 400mm, objem nánosu do 0,15m3/m</t>
  </si>
  <si>
    <t xml:space="preserve">Obrubník betonový sadový 50 x 5 x 15 cm    </t>
  </si>
  <si>
    <t>Slepecký pás lepený dvousložkovým lepidlem bílý vč montáže</t>
  </si>
  <si>
    <t xml:space="preserve">Poplatek za uložení  odpadu z dřeva na skládku </t>
  </si>
  <si>
    <t>M 21</t>
  </si>
  <si>
    <t>Elektromontáže ochrana kabelů</t>
  </si>
  <si>
    <t>Hloubení rýh š do 600 mm v hornině tř. 3 objemu do 100 m3</t>
  </si>
  <si>
    <t>Příplatek za lepivost k hloubení rýh š do 600 mm v hornině tř. 3</t>
  </si>
  <si>
    <t>Příplatek za ztížené vykopávky v blízkosti podzemního vedení</t>
  </si>
  <si>
    <t>174101101</t>
  </si>
  <si>
    <t>Zásyp jam, šachet rýh nebo kolem objektů sypaninou se zhutněním</t>
  </si>
  <si>
    <t>220182072</t>
  </si>
  <si>
    <t>Chránička kabelů z trub HDPE DN 100 dělená ochrana kabelů</t>
  </si>
  <si>
    <t>2 x 5 x 0,7 dřevo</t>
  </si>
  <si>
    <t>113107130R</t>
  </si>
  <si>
    <t>Odstranění podkladních krytů z betonu prostého tl 100 mm, plocha přes  50m2 do 200m2, skutečnost tl 30mm</t>
  </si>
  <si>
    <t>/132,2 x 0,05 x 2,4 / + /190,05 x 0,1 x 2,4/ asfalt</t>
  </si>
  <si>
    <t>783</t>
  </si>
  <si>
    <t>Nátěry</t>
  </si>
  <si>
    <t>PSV</t>
  </si>
  <si>
    <t>Práce a dodávky PSV</t>
  </si>
  <si>
    <t>M21</t>
  </si>
  <si>
    <t xml:space="preserve"> 20 značek  x 30dní </t>
  </si>
  <si>
    <t>20 x  4 etapy DIO</t>
  </si>
  <si>
    <t>VRN celkem</t>
  </si>
  <si>
    <t>012002000-1</t>
  </si>
  <si>
    <t>Dokumentace skutečného provedení stavby (DSPS)</t>
  </si>
  <si>
    <t>013264000-1</t>
  </si>
  <si>
    <t>Výrobní a dílenská dokumentace</t>
  </si>
  <si>
    <t>031002000-2</t>
  </si>
  <si>
    <t>Čištění komunikací a prostor dotčených výstavbou</t>
  </si>
  <si>
    <t>039002000</t>
  </si>
  <si>
    <t>Položky</t>
  </si>
  <si>
    <t xml:space="preserve">Rekapitulace </t>
  </si>
  <si>
    <t>Přenesení kabelu do hmotnosti 3,5 kg/m přes překážky do vzdálenosti do 10 m</t>
  </si>
  <si>
    <t>59200000R</t>
  </si>
  <si>
    <t>Asfaltový beton ACP 16 (OKS) podkladní tl 60 mm z nemodifikovaného asfaltu, do 3 m</t>
  </si>
  <si>
    <t>Datum:</t>
  </si>
  <si>
    <t>Datum: 30.11.2015</t>
  </si>
  <si>
    <t xml:space="preserve">Objekt: </t>
  </si>
  <si>
    <t>80,47 + 4,2 + 5,76 přebytečná zemina vápnění</t>
  </si>
  <si>
    <t>90,37 x 1,6</t>
  </si>
  <si>
    <t>95151200R</t>
  </si>
  <si>
    <t>90100000R</t>
  </si>
  <si>
    <t>/132,2 x 0,2 x 2 / + /190,05 x 0,3 x 2/ + /3,15 x 2/ + 2 obrubníky kamenivo</t>
  </si>
  <si>
    <t>/52,3 x 0,03 x 2,4/ + /76,65 x 0,08 / beton</t>
  </si>
  <si>
    <t>452 331 42 - 6</t>
  </si>
  <si>
    <t>112101104</t>
  </si>
  <si>
    <t>Kácení stromů  listnatých do D 900mm</t>
  </si>
  <si>
    <t>112201104</t>
  </si>
  <si>
    <t>Odstranění živičných krytů plocha přes  50 do 200m2, tl 100 mm</t>
  </si>
  <si>
    <t>585301600</t>
  </si>
  <si>
    <t>122202201</t>
  </si>
  <si>
    <t>Vodorovné přemístění výkopku z hor.1-4 do 5000 m ornice</t>
  </si>
  <si>
    <t>162601102</t>
  </si>
  <si>
    <t>Vodorovné přemístění větví do 5 km průměr stromu  900mm</t>
  </si>
  <si>
    <t>Vodorovné přemístění kmenů do 5 km průměr stromu 900mm</t>
  </si>
  <si>
    <t>Vodorovné přemístění pařezů do 5 km průměr stromu 900 mm</t>
  </si>
  <si>
    <t>180404111</t>
  </si>
  <si>
    <t>181301111</t>
  </si>
  <si>
    <t>565145121</t>
  </si>
  <si>
    <t>577134111</t>
  </si>
  <si>
    <t>592451190</t>
  </si>
  <si>
    <t>592452680</t>
  </si>
  <si>
    <t>783821112</t>
  </si>
  <si>
    <t>Nátěry syntetické omítek nebo betonových povrchů barva dražší, 1 základ, 2 email</t>
  </si>
  <si>
    <t>Krytí kabelů výstražnou folií šířky  25 cm</t>
  </si>
  <si>
    <t xml:space="preserve">Geotextilie 63/40, 400 g/m2 </t>
  </si>
  <si>
    <t>Dodávka zastávkové přístřešku 1700 x 4470 mm</t>
  </si>
  <si>
    <t>5c</t>
  </si>
  <si>
    <t>Plocha  pro osazení mobilního WC</t>
  </si>
  <si>
    <t>Plocha pro osazení mobilního WC</t>
  </si>
  <si>
    <t>Sadovnické úpravy</t>
  </si>
  <si>
    <t>184102114</t>
  </si>
  <si>
    <t>Výsadba dřeviny s balem D do 0,5 m do jamky se zalitím v rovině a svahu do 1:5</t>
  </si>
  <si>
    <t>Ukotvení kmene dřevin kůly D do 0,1 m a délky do 2 m</t>
  </si>
  <si>
    <t>052172100</t>
  </si>
  <si>
    <t>026603270</t>
  </si>
  <si>
    <t>Borovice černá /pinus nigra/ 80 - 120 cm</t>
  </si>
  <si>
    <t>Tyč odkorněná délka 150 cm,tloušťka 10 cm</t>
  </si>
  <si>
    <t>183101221</t>
  </si>
  <si>
    <t>Jamky pro výsadbu s výměnou 50 % půdy zeminy tř 1 až 4 objem do 1 m3 v rovině a svahu do 1:5</t>
  </si>
  <si>
    <t>184215122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</si>
</sst>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##0;\-###0"/>
    <numFmt numFmtId="169" formatCode="0.00%;\-0.00%"/>
    <numFmt numFmtId="170" formatCode="###0.0;\-###0.0"/>
    <numFmt numFmtId="171" formatCode="[$-405]d\.\ mmmm\ yyyy"/>
    <numFmt numFmtId="172" formatCode="#,##0.0;\-#,##0.0"/>
    <numFmt numFmtId="173" formatCode="#,##0.0000;\-#,##0.0000"/>
    <numFmt numFmtId="174" formatCode="#,##0.000"/>
    <numFmt numFmtId="175" formatCode="#,##0.0000"/>
    <numFmt numFmtId="176" formatCode="#,##0.0"/>
    <numFmt numFmtId="177" formatCode="0.0"/>
    <numFmt numFmtId="178" formatCode="###0.000;\-###0.000"/>
    <numFmt numFmtId="179" formatCode="###0.0000;\-###0.0000"/>
    <numFmt numFmtId="180" formatCode="###0.00;\-###0.00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  <numFmt numFmtId="186" formatCode="#,##0.0\ &quot;Kč&quot;"/>
    <numFmt numFmtId="187" formatCode="#,##0\ &quot;Kč&quot;"/>
  </numFmts>
  <fonts count="5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8"/>
      <color indexed="10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color indexed="63"/>
      <name val="Arial CE"/>
      <family val="0"/>
    </font>
    <font>
      <b/>
      <sz val="16"/>
      <color indexed="10"/>
      <name val="Arial CE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63"/>
      <name val="Arial"/>
      <family val="2"/>
    </font>
    <font>
      <b/>
      <sz val="10"/>
      <color indexed="10"/>
      <name val="Arial CE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b/>
      <u val="single"/>
      <sz val="11"/>
      <name val="Arial CE"/>
      <family val="0"/>
    </font>
    <font>
      <b/>
      <sz val="12"/>
      <color indexed="10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i/>
      <sz val="10"/>
      <color indexed="12"/>
      <name val="Arial CE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.2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12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6" fillId="0" borderId="0" applyAlignment="0">
      <protection locked="0"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57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>
      <alignment horizontal="left" vertical="top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168" fontId="6" fillId="0" borderId="25" xfId="0" applyNumberFormat="1" applyFont="1" applyBorder="1" applyAlignment="1" applyProtection="1">
      <alignment horizontal="right" vertical="center"/>
      <protection/>
    </xf>
    <xf numFmtId="164" fontId="10" fillId="0" borderId="26" xfId="0" applyNumberFormat="1" applyFont="1" applyBorder="1" applyAlignment="1" applyProtection="1">
      <alignment horizontal="right" vertical="center"/>
      <protection/>
    </xf>
    <xf numFmtId="166" fontId="10" fillId="0" borderId="27" xfId="0" applyNumberFormat="1" applyFont="1" applyBorder="1" applyAlignment="1" applyProtection="1">
      <alignment horizontal="right" vertical="center"/>
      <protection/>
    </xf>
    <xf numFmtId="168" fontId="6" fillId="0" borderId="26" xfId="0" applyNumberFormat="1" applyFont="1" applyBorder="1" applyAlignment="1" applyProtection="1">
      <alignment horizontal="right" vertical="center"/>
      <protection/>
    </xf>
    <xf numFmtId="168" fontId="6" fillId="0" borderId="27" xfId="0" applyNumberFormat="1" applyFont="1" applyBorder="1" applyAlignment="1" applyProtection="1">
      <alignment horizontal="right" vertical="center"/>
      <protection/>
    </xf>
    <xf numFmtId="168" fontId="10" fillId="0" borderId="25" xfId="0" applyNumberFormat="1" applyFont="1" applyBorder="1" applyAlignment="1" applyProtection="1">
      <alignment horizontal="right" vertical="center"/>
      <protection/>
    </xf>
    <xf numFmtId="164" fontId="10" fillId="0" borderId="11" xfId="0" applyNumberFormat="1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166" fontId="6" fillId="0" borderId="33" xfId="0" applyNumberFormat="1" applyFont="1" applyBorder="1" applyAlignment="1" applyProtection="1">
      <alignment horizontal="right" vertical="center"/>
      <protection/>
    </xf>
    <xf numFmtId="168" fontId="6" fillId="0" borderId="35" xfId="0" applyNumberFormat="1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9" fontId="4" fillId="0" borderId="31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64" fontId="6" fillId="0" borderId="33" xfId="0" applyNumberFormat="1" applyFont="1" applyBorder="1" applyAlignment="1" applyProtection="1">
      <alignment horizontal="righ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164" fontId="6" fillId="0" borderId="38" xfId="0" applyNumberFormat="1" applyFont="1" applyBorder="1" applyAlignment="1" applyProtection="1">
      <alignment horizontal="right" vertical="center"/>
      <protection/>
    </xf>
    <xf numFmtId="168" fontId="6" fillId="0" borderId="37" xfId="0" applyNumberFormat="1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166" fontId="10" fillId="0" borderId="40" xfId="0" applyNumberFormat="1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166" fontId="10" fillId="0" borderId="21" xfId="0" applyNumberFormat="1" applyFont="1" applyBorder="1" applyAlignment="1" applyProtection="1">
      <alignment horizontal="right" vertical="center"/>
      <protection/>
    </xf>
    <xf numFmtId="168" fontId="10" fillId="0" borderId="11" xfId="0" applyNumberFormat="1" applyFont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horizontal="left" vertical="top"/>
      <protection/>
    </xf>
    <xf numFmtId="0" fontId="12" fillId="0" borderId="43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top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top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center"/>
    </xf>
    <xf numFmtId="170" fontId="4" fillId="0" borderId="47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left" vertical="center"/>
    </xf>
    <xf numFmtId="170" fontId="4" fillId="0" borderId="44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center"/>
    </xf>
    <xf numFmtId="2" fontId="4" fillId="0" borderId="25" xfId="0" applyNumberFormat="1" applyFont="1" applyBorder="1" applyAlignment="1">
      <alignment horizontal="right" vertical="center"/>
    </xf>
    <xf numFmtId="170" fontId="4" fillId="0" borderId="25" xfId="0" applyNumberFormat="1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/>
    </xf>
    <xf numFmtId="170" fontId="5" fillId="0" borderId="2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left" vertical="top"/>
    </xf>
    <xf numFmtId="0" fontId="5" fillId="0" borderId="48" xfId="0" applyFont="1" applyBorder="1" applyAlignment="1">
      <alignment horizontal="left"/>
    </xf>
    <xf numFmtId="0" fontId="5" fillId="0" borderId="44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9" fillId="0" borderId="21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52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53" xfId="0" applyFont="1" applyBorder="1" applyAlignment="1" applyProtection="1">
      <alignment horizontal="left"/>
      <protection/>
    </xf>
    <xf numFmtId="0" fontId="5" fillId="0" borderId="5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5" fillId="0" borderId="17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5" fillId="0" borderId="55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5" fillId="0" borderId="57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168" fontId="6" fillId="0" borderId="59" xfId="0" applyNumberFormat="1" applyFont="1" applyBorder="1" applyAlignment="1" applyProtection="1">
      <alignment horizontal="right" vertical="center"/>
      <protection/>
    </xf>
    <xf numFmtId="166" fontId="10" fillId="0" borderId="60" xfId="0" applyNumberFormat="1" applyFont="1" applyBorder="1" applyAlignment="1" applyProtection="1">
      <alignment horizontal="right" vertical="center"/>
      <protection/>
    </xf>
    <xf numFmtId="0" fontId="11" fillId="0" borderId="57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58" xfId="0" applyFont="1" applyBorder="1" applyAlignment="1" applyProtection="1">
      <alignment horizontal="left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166" fontId="10" fillId="0" borderId="63" xfId="0" applyNumberFormat="1" applyFont="1" applyBorder="1" applyAlignment="1" applyProtection="1">
      <alignment horizontal="right" vertical="center"/>
      <protection/>
    </xf>
    <xf numFmtId="166" fontId="13" fillId="0" borderId="58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left" vertical="top"/>
    </xf>
    <xf numFmtId="166" fontId="4" fillId="0" borderId="64" xfId="0" applyNumberFormat="1" applyFont="1" applyBorder="1" applyAlignment="1">
      <alignment horizontal="right" vertical="center"/>
    </xf>
    <xf numFmtId="166" fontId="4" fillId="0" borderId="65" xfId="0" applyNumberFormat="1" applyFont="1" applyBorder="1" applyAlignment="1">
      <alignment horizontal="right" vertical="center"/>
    </xf>
    <xf numFmtId="166" fontId="13" fillId="0" borderId="60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left" vertical="top"/>
    </xf>
    <xf numFmtId="166" fontId="6" fillId="0" borderId="66" xfId="0" applyNumberFormat="1" applyFont="1" applyBorder="1" applyAlignment="1">
      <alignment horizontal="right" vertical="center"/>
    </xf>
    <xf numFmtId="0" fontId="5" fillId="0" borderId="67" xfId="0" applyFont="1" applyBorder="1" applyAlignment="1">
      <alignment horizontal="left"/>
    </xf>
    <xf numFmtId="0" fontId="5" fillId="0" borderId="50" xfId="0" applyFont="1" applyBorder="1" applyAlignment="1">
      <alignment horizontal="left" vertical="top"/>
    </xf>
    <xf numFmtId="166" fontId="6" fillId="0" borderId="68" xfId="0" applyNumberFormat="1" applyFont="1" applyBorder="1" applyAlignment="1">
      <alignment horizontal="right" vertical="center"/>
    </xf>
    <xf numFmtId="0" fontId="4" fillId="25" borderId="0" xfId="0" applyFont="1" applyFill="1" applyBorder="1" applyAlignment="1" applyProtection="1">
      <alignment wrapText="1"/>
      <protection/>
    </xf>
    <xf numFmtId="0" fontId="10" fillId="25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49" fontId="15" fillId="26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 wrapText="1"/>
    </xf>
    <xf numFmtId="0" fontId="17" fillId="27" borderId="0" xfId="0" applyFont="1" applyFill="1" applyAlignment="1" applyProtection="1">
      <alignment horizontal="left"/>
      <protection/>
    </xf>
    <xf numFmtId="0" fontId="2" fillId="27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 wrapText="1"/>
    </xf>
    <xf numFmtId="166" fontId="13" fillId="0" borderId="0" xfId="0" applyNumberFormat="1" applyFont="1" applyAlignment="1">
      <alignment horizontal="right"/>
    </xf>
    <xf numFmtId="164" fontId="10" fillId="0" borderId="69" xfId="0" applyNumberFormat="1" applyFont="1" applyBorder="1" applyAlignment="1">
      <alignment horizontal="left"/>
    </xf>
    <xf numFmtId="0" fontId="10" fillId="0" borderId="70" xfId="0" applyFont="1" applyBorder="1" applyAlignment="1">
      <alignment horizontal="left" wrapText="1"/>
    </xf>
    <xf numFmtId="0" fontId="13" fillId="18" borderId="0" xfId="0" applyFont="1" applyFill="1" applyAlignment="1" applyProtection="1">
      <alignment horizontal="left"/>
      <protection/>
    </xf>
    <xf numFmtId="0" fontId="10" fillId="18" borderId="0" xfId="0" applyFont="1" applyFill="1" applyAlignment="1" applyProtection="1">
      <alignment horizontal="left"/>
      <protection/>
    </xf>
    <xf numFmtId="0" fontId="19" fillId="18" borderId="0" xfId="0" applyFont="1" applyFill="1" applyAlignment="1">
      <alignment horizontal="left" vertical="top"/>
    </xf>
    <xf numFmtId="4" fontId="15" fillId="0" borderId="71" xfId="0" applyNumberFormat="1" applyFont="1" applyFill="1" applyBorder="1" applyAlignment="1" applyProtection="1">
      <alignment/>
      <protection/>
    </xf>
    <xf numFmtId="164" fontId="13" fillId="25" borderId="0" xfId="0" applyNumberFormat="1" applyFont="1" applyFill="1" applyAlignment="1">
      <alignment horizontal="right"/>
    </xf>
    <xf numFmtId="165" fontId="13" fillId="0" borderId="0" xfId="0" applyNumberFormat="1" applyFont="1" applyAlignment="1">
      <alignment horizontal="right"/>
    </xf>
    <xf numFmtId="166" fontId="6" fillId="0" borderId="71" xfId="0" applyNumberFormat="1" applyFont="1" applyBorder="1" applyAlignment="1">
      <alignment/>
    </xf>
    <xf numFmtId="4" fontId="15" fillId="0" borderId="72" xfId="0" applyNumberFormat="1" applyFont="1" applyFill="1" applyBorder="1" applyAlignment="1" applyProtection="1">
      <alignment/>
      <protection/>
    </xf>
    <xf numFmtId="4" fontId="15" fillId="0" borderId="73" xfId="0" applyNumberFormat="1" applyFont="1" applyFill="1" applyBorder="1" applyAlignment="1" applyProtection="1">
      <alignment/>
      <protection/>
    </xf>
    <xf numFmtId="166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right"/>
    </xf>
    <xf numFmtId="164" fontId="6" fillId="25" borderId="74" xfId="0" applyNumberFormat="1" applyFont="1" applyFill="1" applyBorder="1" applyAlignment="1">
      <alignment horizontal="left"/>
    </xf>
    <xf numFmtId="49" fontId="6" fillId="25" borderId="75" xfId="0" applyNumberFormat="1" applyFont="1" applyFill="1" applyBorder="1" applyAlignment="1" applyProtection="1">
      <alignment horizontal="left"/>
      <protection/>
    </xf>
    <xf numFmtId="4" fontId="6" fillId="25" borderId="75" xfId="0" applyNumberFormat="1" applyFont="1" applyFill="1" applyBorder="1" applyAlignment="1" applyProtection="1">
      <alignment horizontal="right"/>
      <protection/>
    </xf>
    <xf numFmtId="4" fontId="6" fillId="25" borderId="72" xfId="0" applyNumberFormat="1" applyFont="1" applyFill="1" applyBorder="1" applyAlignment="1" applyProtection="1">
      <alignment horizontal="right"/>
      <protection/>
    </xf>
    <xf numFmtId="49" fontId="6" fillId="0" borderId="75" xfId="0" applyNumberFormat="1" applyFont="1" applyFill="1" applyBorder="1" applyAlignment="1" applyProtection="1">
      <alignment/>
      <protection/>
    </xf>
    <xf numFmtId="0" fontId="6" fillId="0" borderId="75" xfId="0" applyFont="1" applyBorder="1" applyAlignment="1">
      <alignment horizontal="left" wrapText="1"/>
    </xf>
    <xf numFmtId="4" fontId="6" fillId="0" borderId="72" xfId="0" applyNumberFormat="1" applyFont="1" applyFill="1" applyBorder="1" applyAlignment="1" applyProtection="1">
      <alignment/>
      <protection/>
    </xf>
    <xf numFmtId="49" fontId="6" fillId="0" borderId="75" xfId="0" applyNumberFormat="1" applyFont="1" applyBorder="1" applyAlignment="1">
      <alignment horizontal="left" wrapText="1"/>
    </xf>
    <xf numFmtId="166" fontId="6" fillId="0" borderId="73" xfId="0" applyNumberFormat="1" applyFont="1" applyBorder="1" applyAlignment="1">
      <alignment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4" fontId="16" fillId="25" borderId="50" xfId="0" applyNumberFormat="1" applyFont="1" applyFill="1" applyBorder="1" applyAlignment="1">
      <alignment horizontal="right"/>
    </xf>
    <xf numFmtId="49" fontId="22" fillId="26" borderId="50" xfId="0" applyNumberFormat="1" applyFont="1" applyFill="1" applyBorder="1" applyAlignment="1" applyProtection="1">
      <alignment horizontal="left"/>
      <protection/>
    </xf>
    <xf numFmtId="49" fontId="22" fillId="26" borderId="50" xfId="0" applyNumberFormat="1" applyFont="1" applyFill="1" applyBorder="1" applyAlignment="1" applyProtection="1">
      <alignment horizontal="right"/>
      <protection/>
    </xf>
    <xf numFmtId="4" fontId="15" fillId="25" borderId="76" xfId="0" applyNumberFormat="1" applyFont="1" applyFill="1" applyBorder="1" applyAlignment="1" applyProtection="1">
      <alignment horizontal="right"/>
      <protection/>
    </xf>
    <xf numFmtId="49" fontId="15" fillId="25" borderId="75" xfId="0" applyNumberFormat="1" applyFont="1" applyFill="1" applyBorder="1" applyAlignment="1" applyProtection="1">
      <alignment horizontal="left"/>
      <protection/>
    </xf>
    <xf numFmtId="4" fontId="15" fillId="25" borderId="75" xfId="0" applyNumberFormat="1" applyFont="1" applyFill="1" applyBorder="1" applyAlignment="1" applyProtection="1">
      <alignment horizontal="right"/>
      <protection/>
    </xf>
    <xf numFmtId="166" fontId="6" fillId="0" borderId="77" xfId="0" applyNumberFormat="1" applyFont="1" applyBorder="1" applyAlignment="1" applyProtection="1">
      <alignment horizontal="right"/>
      <protection/>
    </xf>
    <xf numFmtId="49" fontId="15" fillId="25" borderId="75" xfId="0" applyNumberFormat="1" applyFont="1" applyFill="1" applyBorder="1" applyAlignment="1" applyProtection="1">
      <alignment horizontal="left" wrapText="1"/>
      <protection/>
    </xf>
    <xf numFmtId="164" fontId="23" fillId="25" borderId="0" xfId="0" applyNumberFormat="1" applyFont="1" applyFill="1" applyBorder="1" applyAlignment="1">
      <alignment horizontal="left"/>
    </xf>
    <xf numFmtId="166" fontId="23" fillId="0" borderId="0" xfId="0" applyNumberFormat="1" applyFont="1" applyBorder="1" applyAlignment="1">
      <alignment horizontal="right"/>
    </xf>
    <xf numFmtId="4" fontId="23" fillId="25" borderId="0" xfId="0" applyNumberFormat="1" applyFont="1" applyFill="1" applyBorder="1" applyAlignment="1" applyProtection="1">
      <alignment horizontal="right"/>
      <protection/>
    </xf>
    <xf numFmtId="164" fontId="10" fillId="28" borderId="78" xfId="0" applyNumberFormat="1" applyFont="1" applyFill="1" applyBorder="1" applyAlignment="1">
      <alignment horizontal="left"/>
    </xf>
    <xf numFmtId="49" fontId="6" fillId="0" borderId="76" xfId="0" applyNumberFormat="1" applyFont="1" applyBorder="1" applyAlignment="1">
      <alignment horizontal="left" wrapText="1"/>
    </xf>
    <xf numFmtId="0" fontId="6" fillId="0" borderId="76" xfId="0" applyFont="1" applyBorder="1" applyAlignment="1">
      <alignment horizontal="left" wrapText="1"/>
    </xf>
    <xf numFmtId="166" fontId="10" fillId="0" borderId="76" xfId="0" applyNumberFormat="1" applyFont="1" applyFill="1" applyBorder="1" applyAlignment="1">
      <alignment horizontal="right"/>
    </xf>
    <xf numFmtId="164" fontId="10" fillId="28" borderId="74" xfId="0" applyNumberFormat="1" applyFont="1" applyFill="1" applyBorder="1" applyAlignment="1">
      <alignment horizontal="left"/>
    </xf>
    <xf numFmtId="166" fontId="6" fillId="0" borderId="75" xfId="0" applyNumberFormat="1" applyFont="1" applyFill="1" applyBorder="1" applyAlignment="1" applyProtection="1">
      <alignment horizontal="right"/>
      <protection/>
    </xf>
    <xf numFmtId="166" fontId="10" fillId="0" borderId="70" xfId="0" applyNumberFormat="1" applyFont="1" applyFill="1" applyBorder="1" applyAlignment="1">
      <alignment horizontal="right"/>
    </xf>
    <xf numFmtId="166" fontId="10" fillId="0" borderId="75" xfId="0" applyNumberFormat="1" applyFont="1" applyFill="1" applyBorder="1" applyAlignment="1">
      <alignment horizontal="right"/>
    </xf>
    <xf numFmtId="164" fontId="6" fillId="0" borderId="79" xfId="0" applyNumberFormat="1" applyFont="1" applyBorder="1" applyAlignment="1">
      <alignment horizontal="left"/>
    </xf>
    <xf numFmtId="0" fontId="6" fillId="0" borderId="77" xfId="46" applyFont="1" applyFill="1" applyBorder="1" applyAlignment="1" applyProtection="1">
      <alignment horizontal="left" wrapText="1"/>
      <protection/>
    </xf>
    <xf numFmtId="4" fontId="15" fillId="0" borderId="77" xfId="0" applyNumberFormat="1" applyFont="1" applyFill="1" applyBorder="1" applyAlignment="1" applyProtection="1">
      <alignment/>
      <protection/>
    </xf>
    <xf numFmtId="166" fontId="6" fillId="0" borderId="80" xfId="0" applyNumberFormat="1" applyFont="1" applyBorder="1" applyAlignment="1">
      <alignment/>
    </xf>
    <xf numFmtId="164" fontId="6" fillId="0" borderId="81" xfId="0" applyNumberFormat="1" applyFont="1" applyBorder="1" applyAlignment="1">
      <alignment horizontal="left"/>
    </xf>
    <xf numFmtId="0" fontId="6" fillId="0" borderId="82" xfId="46" applyFont="1" applyFill="1" applyBorder="1" applyAlignment="1" applyProtection="1">
      <alignment horizontal="left" wrapText="1"/>
      <protection/>
    </xf>
    <xf numFmtId="4" fontId="15" fillId="0" borderId="82" xfId="0" applyNumberFormat="1" applyFont="1" applyFill="1" applyBorder="1" applyAlignment="1" applyProtection="1">
      <alignment/>
      <protection/>
    </xf>
    <xf numFmtId="166" fontId="6" fillId="0" borderId="83" xfId="0" applyNumberFormat="1" applyFont="1" applyBorder="1" applyAlignment="1">
      <alignment/>
    </xf>
    <xf numFmtId="0" fontId="10" fillId="0" borderId="82" xfId="0" applyFont="1" applyBorder="1" applyAlignment="1">
      <alignment horizontal="left" wrapText="1"/>
    </xf>
    <xf numFmtId="166" fontId="10" fillId="0" borderId="82" xfId="0" applyNumberFormat="1" applyFont="1" applyBorder="1" applyAlignment="1">
      <alignment horizontal="right"/>
    </xf>
    <xf numFmtId="166" fontId="10" fillId="0" borderId="83" xfId="0" applyNumberFormat="1" applyFont="1" applyBorder="1" applyAlignment="1">
      <alignment horizontal="right"/>
    </xf>
    <xf numFmtId="0" fontId="5" fillId="0" borderId="31" xfId="0" applyFont="1" applyBorder="1" applyAlignment="1" applyProtection="1">
      <alignment horizontal="left" vertical="center"/>
      <protection/>
    </xf>
    <xf numFmtId="49" fontId="15" fillId="0" borderId="76" xfId="0" applyNumberFormat="1" applyFont="1" applyFill="1" applyBorder="1" applyAlignment="1" applyProtection="1">
      <alignment/>
      <protection/>
    </xf>
    <xf numFmtId="0" fontId="24" fillId="25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>
      <alignment horizontal="left" wrapText="1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4" fontId="16" fillId="0" borderId="74" xfId="0" applyNumberFormat="1" applyFont="1" applyBorder="1" applyAlignment="1">
      <alignment horizontal="left"/>
    </xf>
    <xf numFmtId="49" fontId="15" fillId="0" borderId="75" xfId="0" applyNumberFormat="1" applyFont="1" applyFill="1" applyBorder="1" applyAlignment="1" applyProtection="1">
      <alignment horizontal="left"/>
      <protection/>
    </xf>
    <xf numFmtId="49" fontId="15" fillId="0" borderId="75" xfId="0" applyNumberFormat="1" applyFont="1" applyFill="1" applyBorder="1" applyAlignment="1" applyProtection="1">
      <alignment horizontal="left" wrapText="1"/>
      <protection/>
    </xf>
    <xf numFmtId="166" fontId="26" fillId="0" borderId="75" xfId="0" applyNumberFormat="1" applyFont="1" applyBorder="1" applyAlignment="1">
      <alignment horizontal="right"/>
    </xf>
    <xf numFmtId="164" fontId="16" fillId="0" borderId="69" xfId="0" applyNumberFormat="1" applyFont="1" applyBorder="1" applyAlignment="1">
      <alignment horizontal="left"/>
    </xf>
    <xf numFmtId="164" fontId="16" fillId="25" borderId="78" xfId="0" applyNumberFormat="1" applyFont="1" applyFill="1" applyBorder="1" applyAlignment="1">
      <alignment horizontal="left"/>
    </xf>
    <xf numFmtId="49" fontId="15" fillId="28" borderId="76" xfId="0" applyNumberFormat="1" applyFont="1" applyFill="1" applyBorder="1" applyAlignment="1" applyProtection="1">
      <alignment/>
      <protection/>
    </xf>
    <xf numFmtId="49" fontId="15" fillId="28" borderId="76" xfId="0" applyNumberFormat="1" applyFont="1" applyFill="1" applyBorder="1" applyAlignment="1" applyProtection="1">
      <alignment wrapText="1"/>
      <protection/>
    </xf>
    <xf numFmtId="4" fontId="15" fillId="28" borderId="76" xfId="0" applyNumberFormat="1" applyFont="1" applyFill="1" applyBorder="1" applyAlignment="1" applyProtection="1">
      <alignment/>
      <protection/>
    </xf>
    <xf numFmtId="166" fontId="6" fillId="0" borderId="75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166" fontId="27" fillId="0" borderId="0" xfId="0" applyNumberFormat="1" applyFont="1" applyBorder="1" applyAlignment="1">
      <alignment/>
    </xf>
    <xf numFmtId="164" fontId="16" fillId="0" borderId="78" xfId="0" applyNumberFormat="1" applyFont="1" applyBorder="1" applyAlignment="1">
      <alignment horizontal="left"/>
    </xf>
    <xf numFmtId="49" fontId="6" fillId="0" borderId="76" xfId="0" applyNumberFormat="1" applyFont="1" applyFill="1" applyBorder="1" applyAlignment="1" applyProtection="1">
      <alignment horizontal="left"/>
      <protection/>
    </xf>
    <xf numFmtId="0" fontId="6" fillId="0" borderId="76" xfId="0" applyFont="1" applyFill="1" applyBorder="1" applyAlignment="1" applyProtection="1">
      <alignment horizontal="left" wrapText="1"/>
      <protection/>
    </xf>
    <xf numFmtId="0" fontId="6" fillId="0" borderId="75" xfId="0" applyFont="1" applyBorder="1" applyAlignment="1">
      <alignment horizontal="left" vertical="center" wrapText="1"/>
    </xf>
    <xf numFmtId="4" fontId="15" fillId="28" borderId="75" xfId="0" applyNumberFormat="1" applyFont="1" applyFill="1" applyBorder="1" applyAlignment="1" applyProtection="1">
      <alignment/>
      <protection/>
    </xf>
    <xf numFmtId="166" fontId="6" fillId="0" borderId="72" xfId="0" applyNumberFormat="1" applyFont="1" applyBorder="1" applyAlignment="1">
      <alignment/>
    </xf>
    <xf numFmtId="164" fontId="28" fillId="0" borderId="74" xfId="0" applyNumberFormat="1" applyFont="1" applyBorder="1" applyAlignment="1">
      <alignment horizontal="left"/>
    </xf>
    <xf numFmtId="49" fontId="23" fillId="0" borderId="75" xfId="0" applyNumberFormat="1" applyFont="1" applyFill="1" applyBorder="1" applyAlignment="1" applyProtection="1">
      <alignment horizontal="left"/>
      <protection/>
    </xf>
    <xf numFmtId="0" fontId="23" fillId="0" borderId="75" xfId="0" applyFont="1" applyFill="1" applyBorder="1" applyAlignment="1" applyProtection="1">
      <alignment horizontal="left" wrapText="1"/>
      <protection/>
    </xf>
    <xf numFmtId="4" fontId="23" fillId="28" borderId="75" xfId="0" applyNumberFormat="1" applyFont="1" applyFill="1" applyBorder="1" applyAlignment="1" applyProtection="1">
      <alignment/>
      <protection/>
    </xf>
    <xf numFmtId="166" fontId="23" fillId="0" borderId="72" xfId="0" applyNumberFormat="1" applyFont="1" applyBorder="1" applyAlignment="1">
      <alignment/>
    </xf>
    <xf numFmtId="49" fontId="6" fillId="0" borderId="70" xfId="0" applyNumberFormat="1" applyFont="1" applyBorder="1" applyAlignment="1" applyProtection="1">
      <alignment horizontal="left" wrapText="1"/>
      <protection/>
    </xf>
    <xf numFmtId="0" fontId="6" fillId="0" borderId="70" xfId="0" applyFont="1" applyBorder="1" applyAlignment="1" applyProtection="1">
      <alignment horizontal="left" wrapText="1"/>
      <protection/>
    </xf>
    <xf numFmtId="4" fontId="15" fillId="28" borderId="70" xfId="0" applyNumberFormat="1" applyFont="1" applyFill="1" applyBorder="1" applyAlignment="1" applyProtection="1">
      <alignment/>
      <protection/>
    </xf>
    <xf numFmtId="164" fontId="16" fillId="0" borderId="52" xfId="0" applyNumberFormat="1" applyFont="1" applyBorder="1" applyAlignment="1">
      <alignment horizontal="right"/>
    </xf>
    <xf numFmtId="0" fontId="13" fillId="0" borderId="52" xfId="0" applyFont="1" applyBorder="1" applyAlignment="1">
      <alignment horizontal="left" wrapText="1"/>
    </xf>
    <xf numFmtId="165" fontId="16" fillId="0" borderId="52" xfId="0" applyNumberFormat="1" applyFont="1" applyBorder="1" applyAlignment="1">
      <alignment horizontal="right"/>
    </xf>
    <xf numFmtId="166" fontId="16" fillId="0" borderId="52" xfId="0" applyNumberFormat="1" applyFont="1" applyBorder="1" applyAlignment="1">
      <alignment horizontal="right"/>
    </xf>
    <xf numFmtId="49" fontId="15" fillId="0" borderId="76" xfId="0" applyNumberFormat="1" applyFont="1" applyFill="1" applyBorder="1" applyAlignment="1" applyProtection="1">
      <alignment horizontal="left"/>
      <protection/>
    </xf>
    <xf numFmtId="49" fontId="15" fillId="0" borderId="76" xfId="0" applyNumberFormat="1" applyFont="1" applyFill="1" applyBorder="1" applyAlignment="1" applyProtection="1">
      <alignment horizontal="left" wrapText="1"/>
      <protection/>
    </xf>
    <xf numFmtId="4" fontId="15" fillId="0" borderId="76" xfId="0" applyNumberFormat="1" applyFont="1" applyFill="1" applyBorder="1" applyAlignment="1" applyProtection="1">
      <alignment horizontal="right"/>
      <protection/>
    </xf>
    <xf numFmtId="166" fontId="10" fillId="0" borderId="71" xfId="0" applyNumberFormat="1" applyFont="1" applyBorder="1" applyAlignment="1">
      <alignment horizontal="right"/>
    </xf>
    <xf numFmtId="49" fontId="15" fillId="0" borderId="75" xfId="0" applyNumberFormat="1" applyFont="1" applyFill="1" applyBorder="1" applyAlignment="1" applyProtection="1">
      <alignment/>
      <protection/>
    </xf>
    <xf numFmtId="4" fontId="15" fillId="0" borderId="75" xfId="0" applyNumberFormat="1" applyFont="1" applyFill="1" applyBorder="1" applyAlignment="1" applyProtection="1">
      <alignment horizontal="right"/>
      <protection/>
    </xf>
    <xf numFmtId="166" fontId="10" fillId="0" borderId="72" xfId="0" applyNumberFormat="1" applyFont="1" applyBorder="1" applyAlignment="1">
      <alignment horizontal="right"/>
    </xf>
    <xf numFmtId="4" fontId="23" fillId="0" borderId="75" xfId="0" applyNumberFormat="1" applyFont="1" applyFill="1" applyBorder="1" applyAlignment="1" applyProtection="1">
      <alignment horizontal="right"/>
      <protection/>
    </xf>
    <xf numFmtId="164" fontId="10" fillId="0" borderId="74" xfId="0" applyNumberFormat="1" applyFont="1" applyBorder="1" applyAlignment="1">
      <alignment horizontal="left"/>
    </xf>
    <xf numFmtId="4" fontId="6" fillId="0" borderId="75" xfId="0" applyNumberFormat="1" applyFont="1" applyFill="1" applyBorder="1" applyAlignment="1" applyProtection="1">
      <alignment horizontal="right"/>
      <protection/>
    </xf>
    <xf numFmtId="164" fontId="28" fillId="0" borderId="69" xfId="0" applyNumberFormat="1" applyFont="1" applyBorder="1" applyAlignment="1">
      <alignment horizontal="left"/>
    </xf>
    <xf numFmtId="49" fontId="23" fillId="0" borderId="70" xfId="0" applyNumberFormat="1" applyFont="1" applyFill="1" applyBorder="1" applyAlignment="1" applyProtection="1">
      <alignment horizontal="left"/>
      <protection/>
    </xf>
    <xf numFmtId="4" fontId="23" fillId="0" borderId="70" xfId="0" applyNumberFormat="1" applyFont="1" applyFill="1" applyBorder="1" applyAlignment="1" applyProtection="1">
      <alignment horizontal="right"/>
      <protection/>
    </xf>
    <xf numFmtId="166" fontId="28" fillId="0" borderId="73" xfId="0" applyNumberFormat="1" applyFont="1" applyBorder="1" applyAlignment="1">
      <alignment horizontal="right"/>
    </xf>
    <xf numFmtId="164" fontId="10" fillId="25" borderId="0" xfId="0" applyNumberFormat="1" applyFont="1" applyFill="1" applyBorder="1" applyAlignment="1">
      <alignment horizontal="left"/>
    </xf>
    <xf numFmtId="166" fontId="6" fillId="25" borderId="72" xfId="0" applyNumberFormat="1" applyFont="1" applyFill="1" applyBorder="1" applyAlignment="1">
      <alignment/>
    </xf>
    <xf numFmtId="0" fontId="6" fillId="0" borderId="75" xfId="0" applyFont="1" applyBorder="1" applyAlignment="1" applyProtection="1">
      <alignment horizontal="left"/>
      <protection/>
    </xf>
    <xf numFmtId="0" fontId="6" fillId="0" borderId="75" xfId="0" applyFont="1" applyBorder="1" applyAlignment="1" applyProtection="1">
      <alignment horizontal="left" wrapText="1"/>
      <protection/>
    </xf>
    <xf numFmtId="49" fontId="15" fillId="28" borderId="75" xfId="0" applyNumberFormat="1" applyFont="1" applyFill="1" applyBorder="1" applyAlignment="1" applyProtection="1">
      <alignment horizontal="left"/>
      <protection/>
    </xf>
    <xf numFmtId="4" fontId="15" fillId="28" borderId="75" xfId="0" applyNumberFormat="1" applyFont="1" applyFill="1" applyBorder="1" applyAlignment="1" applyProtection="1">
      <alignment horizontal="right"/>
      <protection/>
    </xf>
    <xf numFmtId="4" fontId="15" fillId="25" borderId="75" xfId="0" applyNumberFormat="1" applyFont="1" applyFill="1" applyBorder="1" applyAlignment="1" applyProtection="1">
      <alignment/>
      <protection/>
    </xf>
    <xf numFmtId="0" fontId="10" fillId="0" borderId="75" xfId="0" applyFont="1" applyBorder="1" applyAlignment="1">
      <alignment horizontal="left" wrapText="1"/>
    </xf>
    <xf numFmtId="164" fontId="6" fillId="0" borderId="74" xfId="0" applyNumberFormat="1" applyFont="1" applyBorder="1" applyAlignment="1">
      <alignment horizontal="left"/>
    </xf>
    <xf numFmtId="164" fontId="23" fillId="0" borderId="69" xfId="0" applyNumberFormat="1" applyFont="1" applyBorder="1" applyAlignment="1">
      <alignment horizontal="left"/>
    </xf>
    <xf numFmtId="0" fontId="23" fillId="0" borderId="70" xfId="0" applyFont="1" applyBorder="1" applyAlignment="1" applyProtection="1">
      <alignment horizontal="left" wrapText="1"/>
      <protection/>
    </xf>
    <xf numFmtId="4" fontId="23" fillId="28" borderId="70" xfId="0" applyNumberFormat="1" applyFont="1" applyFill="1" applyBorder="1" applyAlignment="1" applyProtection="1">
      <alignment/>
      <protection/>
    </xf>
    <xf numFmtId="166" fontId="23" fillId="0" borderId="73" xfId="0" applyNumberFormat="1" applyFont="1" applyBorder="1" applyAlignment="1">
      <alignment/>
    </xf>
    <xf numFmtId="164" fontId="6" fillId="25" borderId="0" xfId="0" applyNumberFormat="1" applyFont="1" applyFill="1" applyBorder="1" applyAlignment="1">
      <alignment horizontal="left"/>
    </xf>
    <xf numFmtId="49" fontId="6" fillId="0" borderId="76" xfId="0" applyNumberFormat="1" applyFont="1" applyBorder="1" applyAlignment="1" applyProtection="1">
      <alignment horizontal="left" wrapText="1"/>
      <protection/>
    </xf>
    <xf numFmtId="0" fontId="6" fillId="0" borderId="76" xfId="0" applyFont="1" applyBorder="1" applyAlignment="1" applyProtection="1">
      <alignment horizontal="left" wrapText="1"/>
      <protection/>
    </xf>
    <xf numFmtId="0" fontId="6" fillId="0" borderId="70" xfId="0" applyFont="1" applyBorder="1" applyAlignment="1">
      <alignment horizontal="left" wrapText="1"/>
    </xf>
    <xf numFmtId="166" fontId="6" fillId="0" borderId="70" xfId="0" applyNumberFormat="1" applyFont="1" applyBorder="1" applyAlignment="1">
      <alignment horizontal="right"/>
    </xf>
    <xf numFmtId="166" fontId="6" fillId="0" borderId="76" xfId="0" applyNumberFormat="1" applyFont="1" applyBorder="1" applyAlignment="1">
      <alignment horizontal="right"/>
    </xf>
    <xf numFmtId="49" fontId="15" fillId="28" borderId="76" xfId="0" applyNumberFormat="1" applyFont="1" applyFill="1" applyBorder="1" applyAlignment="1" applyProtection="1">
      <alignment horizontal="left"/>
      <protection/>
    </xf>
    <xf numFmtId="49" fontId="22" fillId="29" borderId="0" xfId="0" applyNumberFormat="1" applyFont="1" applyFill="1" applyBorder="1" applyAlignment="1" applyProtection="1">
      <alignment/>
      <protection/>
    </xf>
    <xf numFmtId="49" fontId="22" fillId="29" borderId="0" xfId="0" applyNumberFormat="1" applyFont="1" applyFill="1" applyBorder="1" applyAlignment="1" applyProtection="1">
      <alignment wrapText="1"/>
      <protection/>
    </xf>
    <xf numFmtId="49" fontId="22" fillId="26" borderId="0" xfId="0" applyNumberFormat="1" applyFont="1" applyFill="1" applyBorder="1" applyAlignment="1" applyProtection="1">
      <alignment horizontal="right"/>
      <protection/>
    </xf>
    <xf numFmtId="49" fontId="15" fillId="29" borderId="0" xfId="0" applyNumberFormat="1" applyFont="1" applyFill="1" applyBorder="1" applyAlignment="1" applyProtection="1">
      <alignment/>
      <protection/>
    </xf>
    <xf numFmtId="49" fontId="15" fillId="29" borderId="0" xfId="0" applyNumberFormat="1" applyFont="1" applyFill="1" applyBorder="1" applyAlignment="1" applyProtection="1">
      <alignment wrapText="1"/>
      <protection/>
    </xf>
    <xf numFmtId="0" fontId="10" fillId="0" borderId="0" xfId="0" applyFont="1" applyBorder="1" applyAlignment="1">
      <alignment horizontal="left" wrapText="1"/>
    </xf>
    <xf numFmtId="49" fontId="6" fillId="25" borderId="75" xfId="0" applyNumberFormat="1" applyFont="1" applyFill="1" applyBorder="1" applyAlignment="1" applyProtection="1">
      <alignment horizontal="left" wrapText="1"/>
      <protection/>
    </xf>
    <xf numFmtId="0" fontId="6" fillId="25" borderId="75" xfId="0" applyFont="1" applyFill="1" applyBorder="1" applyAlignment="1" applyProtection="1">
      <alignment horizontal="left" wrapText="1"/>
      <protection/>
    </xf>
    <xf numFmtId="166" fontId="6" fillId="25" borderId="75" xfId="0" applyNumberFormat="1" applyFont="1" applyFill="1" applyBorder="1" applyAlignment="1" applyProtection="1">
      <alignment horizontal="right"/>
      <protection/>
    </xf>
    <xf numFmtId="2" fontId="15" fillId="25" borderId="75" xfId="0" applyNumberFormat="1" applyFont="1" applyFill="1" applyBorder="1" applyAlignment="1" applyProtection="1">
      <alignment/>
      <protection/>
    </xf>
    <xf numFmtId="166" fontId="6" fillId="0" borderId="75" xfId="0" applyNumberFormat="1" applyFont="1" applyBorder="1" applyAlignment="1">
      <alignment horizontal="right"/>
    </xf>
    <xf numFmtId="0" fontId="12" fillId="0" borderId="31" xfId="0" applyFont="1" applyBorder="1" applyAlignment="1" applyProtection="1">
      <alignment horizontal="left" vertical="center"/>
      <protection/>
    </xf>
    <xf numFmtId="166" fontId="15" fillId="0" borderId="75" xfId="0" applyNumberFormat="1" applyFont="1" applyFill="1" applyBorder="1" applyAlignment="1" applyProtection="1">
      <alignment horizontal="right"/>
      <protection/>
    </xf>
    <xf numFmtId="49" fontId="15" fillId="28" borderId="75" xfId="0" applyNumberFormat="1" applyFont="1" applyFill="1" applyBorder="1" applyAlignment="1" applyProtection="1">
      <alignment/>
      <protection/>
    </xf>
    <xf numFmtId="49" fontId="15" fillId="28" borderId="75" xfId="0" applyNumberFormat="1" applyFont="1" applyFill="1" applyBorder="1" applyAlignment="1" applyProtection="1">
      <alignment wrapText="1"/>
      <protection/>
    </xf>
    <xf numFmtId="49" fontId="23" fillId="0" borderId="75" xfId="0" applyNumberFormat="1" applyFont="1" applyFill="1" applyBorder="1" applyAlignment="1" applyProtection="1">
      <alignment/>
      <protection/>
    </xf>
    <xf numFmtId="0" fontId="10" fillId="0" borderId="70" xfId="0" applyFont="1" applyBorder="1" applyAlignment="1">
      <alignment wrapText="1"/>
    </xf>
    <xf numFmtId="49" fontId="6" fillId="0" borderId="70" xfId="0" applyNumberFormat="1" applyFont="1" applyFill="1" applyBorder="1" applyAlignment="1" applyProtection="1">
      <alignment/>
      <protection/>
    </xf>
    <xf numFmtId="4" fontId="6" fillId="0" borderId="73" xfId="0" applyNumberFormat="1" applyFont="1" applyFill="1" applyBorder="1" applyAlignment="1" applyProtection="1">
      <alignment/>
      <protection/>
    </xf>
    <xf numFmtId="164" fontId="23" fillId="0" borderId="0" xfId="0" applyNumberFormat="1" applyFont="1" applyBorder="1" applyAlignment="1">
      <alignment horizontal="left"/>
    </xf>
    <xf numFmtId="4" fontId="23" fillId="28" borderId="0" xfId="0" applyNumberFormat="1" applyFont="1" applyFill="1" applyBorder="1" applyAlignment="1" applyProtection="1">
      <alignment/>
      <protection/>
    </xf>
    <xf numFmtId="164" fontId="16" fillId="28" borderId="84" xfId="0" applyNumberFormat="1" applyFont="1" applyFill="1" applyBorder="1" applyAlignment="1">
      <alignment horizontal="right"/>
    </xf>
    <xf numFmtId="49" fontId="22" fillId="28" borderId="50" xfId="0" applyNumberFormat="1" applyFont="1" applyFill="1" applyBorder="1" applyAlignment="1" applyProtection="1">
      <alignment horizontal="left"/>
      <protection/>
    </xf>
    <xf numFmtId="166" fontId="29" fillId="28" borderId="50" xfId="0" applyNumberFormat="1" applyFont="1" applyFill="1" applyBorder="1" applyAlignment="1" applyProtection="1">
      <alignment horizontal="right"/>
      <protection/>
    </xf>
    <xf numFmtId="49" fontId="29" fillId="28" borderId="50" xfId="0" applyNumberFormat="1" applyFont="1" applyFill="1" applyBorder="1" applyAlignment="1" applyProtection="1">
      <alignment horizontal="right"/>
      <protection/>
    </xf>
    <xf numFmtId="164" fontId="16" fillId="28" borderId="78" xfId="0" applyNumberFormat="1" applyFont="1" applyFill="1" applyBorder="1" applyAlignment="1">
      <alignment horizontal="left"/>
    </xf>
    <xf numFmtId="166" fontId="6" fillId="28" borderId="76" xfId="0" applyNumberFormat="1" applyFont="1" applyFill="1" applyBorder="1" applyAlignment="1" applyProtection="1">
      <alignment horizontal="right"/>
      <protection/>
    </xf>
    <xf numFmtId="4" fontId="6" fillId="28" borderId="76" xfId="0" applyNumberFormat="1" applyFont="1" applyFill="1" applyBorder="1" applyAlignment="1" applyProtection="1">
      <alignment horizontal="right"/>
      <protection/>
    </xf>
    <xf numFmtId="164" fontId="16" fillId="28" borderId="74" xfId="0" applyNumberFormat="1" applyFont="1" applyFill="1" applyBorder="1" applyAlignment="1">
      <alignment horizontal="left"/>
    </xf>
    <xf numFmtId="166" fontId="15" fillId="28" borderId="75" xfId="0" applyNumberFormat="1" applyFont="1" applyFill="1" applyBorder="1" applyAlignment="1" applyProtection="1">
      <alignment horizontal="right"/>
      <protection/>
    </xf>
    <xf numFmtId="166" fontId="6" fillId="28" borderId="75" xfId="0" applyNumberFormat="1" applyFont="1" applyFill="1" applyBorder="1" applyAlignment="1" applyProtection="1">
      <alignment horizontal="right"/>
      <protection/>
    </xf>
    <xf numFmtId="4" fontId="6" fillId="28" borderId="75" xfId="0" applyNumberFormat="1" applyFont="1" applyFill="1" applyBorder="1" applyAlignment="1" applyProtection="1">
      <alignment horizontal="right"/>
      <protection/>
    </xf>
    <xf numFmtId="164" fontId="28" fillId="28" borderId="74" xfId="0" applyNumberFormat="1" applyFont="1" applyFill="1" applyBorder="1" applyAlignment="1">
      <alignment horizontal="left"/>
    </xf>
    <xf numFmtId="49" fontId="23" fillId="0" borderId="75" xfId="0" applyNumberFormat="1" applyFont="1" applyBorder="1" applyAlignment="1">
      <alignment horizontal="left" wrapText="1"/>
    </xf>
    <xf numFmtId="0" fontId="23" fillId="0" borderId="75" xfId="0" applyFont="1" applyBorder="1" applyAlignment="1">
      <alignment horizontal="left" wrapText="1"/>
    </xf>
    <xf numFmtId="49" fontId="23" fillId="28" borderId="75" xfId="0" applyNumberFormat="1" applyFont="1" applyFill="1" applyBorder="1" applyAlignment="1" applyProtection="1">
      <alignment horizontal="left"/>
      <protection/>
    </xf>
    <xf numFmtId="166" fontId="23" fillId="0" borderId="75" xfId="0" applyNumberFormat="1" applyFont="1" applyBorder="1" applyAlignment="1">
      <alignment horizontal="right" wrapText="1"/>
    </xf>
    <xf numFmtId="2" fontId="23" fillId="0" borderId="75" xfId="0" applyNumberFormat="1" applyFont="1" applyBorder="1" applyAlignment="1">
      <alignment horizontal="right" wrapText="1"/>
    </xf>
    <xf numFmtId="4" fontId="23" fillId="0" borderId="72" xfId="0" applyNumberFormat="1" applyFont="1" applyFill="1" applyBorder="1" applyAlignment="1" applyProtection="1">
      <alignment/>
      <protection/>
    </xf>
    <xf numFmtId="164" fontId="28" fillId="28" borderId="69" xfId="0" applyNumberFormat="1" applyFont="1" applyFill="1" applyBorder="1" applyAlignment="1">
      <alignment horizontal="left"/>
    </xf>
    <xf numFmtId="166" fontId="23" fillId="28" borderId="70" xfId="0" applyNumberFormat="1" applyFont="1" applyFill="1" applyBorder="1" applyAlignment="1" applyProtection="1">
      <alignment horizontal="right"/>
      <protection/>
    </xf>
    <xf numFmtId="4" fontId="23" fillId="28" borderId="70" xfId="0" applyNumberFormat="1" applyFont="1" applyFill="1" applyBorder="1" applyAlignment="1" applyProtection="1">
      <alignment horizontal="right"/>
      <protection/>
    </xf>
    <xf numFmtId="4" fontId="23" fillId="0" borderId="73" xfId="0" applyNumberFormat="1" applyFont="1" applyFill="1" applyBorder="1" applyAlignment="1" applyProtection="1">
      <alignment/>
      <protection/>
    </xf>
    <xf numFmtId="0" fontId="6" fillId="0" borderId="75" xfId="0" applyFont="1" applyBorder="1" applyAlignment="1">
      <alignment wrapText="1"/>
    </xf>
    <xf numFmtId="0" fontId="23" fillId="0" borderId="70" xfId="0" applyFont="1" applyBorder="1" applyAlignment="1" applyProtection="1">
      <alignment horizontal="left"/>
      <protection/>
    </xf>
    <xf numFmtId="0" fontId="23" fillId="0" borderId="70" xfId="0" applyFont="1" applyBorder="1" applyAlignment="1">
      <alignment horizontal="left" wrapText="1"/>
    </xf>
    <xf numFmtId="0" fontId="23" fillId="0" borderId="70" xfId="0" applyFont="1" applyBorder="1" applyAlignment="1">
      <alignment wrapText="1"/>
    </xf>
    <xf numFmtId="166" fontId="23" fillId="28" borderId="75" xfId="0" applyNumberFormat="1" applyFont="1" applyFill="1" applyBorder="1" applyAlignment="1" applyProtection="1">
      <alignment horizontal="right"/>
      <protection/>
    </xf>
    <xf numFmtId="4" fontId="23" fillId="28" borderId="75" xfId="0" applyNumberFormat="1" applyFont="1" applyFill="1" applyBorder="1" applyAlignment="1" applyProtection="1">
      <alignment horizontal="right"/>
      <protection/>
    </xf>
    <xf numFmtId="0" fontId="6" fillId="0" borderId="82" xfId="0" applyFont="1" applyBorder="1" applyAlignment="1" applyProtection="1">
      <alignment horizontal="left"/>
      <protection/>
    </xf>
    <xf numFmtId="0" fontId="6" fillId="0" borderId="82" xfId="0" applyFont="1" applyBorder="1" applyAlignment="1" applyProtection="1">
      <alignment horizontal="left" wrapText="1"/>
      <protection/>
    </xf>
    <xf numFmtId="49" fontId="23" fillId="0" borderId="82" xfId="0" applyNumberFormat="1" applyFont="1" applyBorder="1" applyAlignment="1">
      <alignment horizontal="left" wrapText="1"/>
    </xf>
    <xf numFmtId="0" fontId="23" fillId="0" borderId="82" xfId="0" applyFont="1" applyBorder="1" applyAlignment="1">
      <alignment horizontal="left" wrapText="1"/>
    </xf>
    <xf numFmtId="164" fontId="10" fillId="28" borderId="79" xfId="0" applyNumberFormat="1" applyFont="1" applyFill="1" applyBorder="1" applyAlignment="1">
      <alignment horizontal="left"/>
    </xf>
    <xf numFmtId="49" fontId="6" fillId="0" borderId="77" xfId="0" applyNumberFormat="1" applyFont="1" applyBorder="1" applyAlignment="1">
      <alignment horizontal="left" wrapText="1"/>
    </xf>
    <xf numFmtId="0" fontId="6" fillId="0" borderId="77" xfId="0" applyFont="1" applyBorder="1" applyAlignment="1">
      <alignment horizontal="left" wrapText="1"/>
    </xf>
    <xf numFmtId="4" fontId="15" fillId="25" borderId="77" xfId="0" applyNumberFormat="1" applyFont="1" applyFill="1" applyBorder="1" applyAlignment="1" applyProtection="1">
      <alignment/>
      <protection/>
    </xf>
    <xf numFmtId="164" fontId="28" fillId="28" borderId="81" xfId="0" applyNumberFormat="1" applyFont="1" applyFill="1" applyBorder="1" applyAlignment="1">
      <alignment horizontal="left"/>
    </xf>
    <xf numFmtId="4" fontId="23" fillId="25" borderId="82" xfId="0" applyNumberFormat="1" applyFont="1" applyFill="1" applyBorder="1" applyAlignment="1" applyProtection="1">
      <alignment/>
      <protection/>
    </xf>
    <xf numFmtId="166" fontId="23" fillId="0" borderId="83" xfId="0" applyNumberFormat="1" applyFont="1" applyBorder="1" applyAlignment="1">
      <alignment/>
    </xf>
    <xf numFmtId="164" fontId="10" fillId="28" borderId="81" xfId="0" applyNumberFormat="1" applyFont="1" applyFill="1" applyBorder="1" applyAlignment="1">
      <alignment horizontal="left"/>
    </xf>
    <xf numFmtId="49" fontId="6" fillId="0" borderId="82" xfId="0" applyNumberFormat="1" applyFont="1" applyBorder="1" applyAlignment="1">
      <alignment horizontal="left" wrapText="1"/>
    </xf>
    <xf numFmtId="0" fontId="6" fillId="0" borderId="82" xfId="0" applyFont="1" applyBorder="1" applyAlignment="1">
      <alignment horizontal="left" wrapText="1"/>
    </xf>
    <xf numFmtId="4" fontId="15" fillId="25" borderId="82" xfId="0" applyNumberFormat="1" applyFont="1" applyFill="1" applyBorder="1" applyAlignment="1" applyProtection="1">
      <alignment/>
      <protection/>
    </xf>
    <xf numFmtId="166" fontId="15" fillId="0" borderId="82" xfId="0" applyNumberFormat="1" applyFont="1" applyFill="1" applyBorder="1" applyAlignment="1" applyProtection="1">
      <alignment/>
      <protection/>
    </xf>
    <xf numFmtId="4" fontId="15" fillId="0" borderId="83" xfId="0" applyNumberFormat="1" applyFont="1" applyFill="1" applyBorder="1" applyAlignment="1" applyProtection="1">
      <alignment/>
      <protection/>
    </xf>
    <xf numFmtId="164" fontId="6" fillId="25" borderId="81" xfId="0" applyNumberFormat="1" applyFont="1" applyFill="1" applyBorder="1" applyAlignment="1">
      <alignment horizontal="left"/>
    </xf>
    <xf numFmtId="49" fontId="6" fillId="0" borderId="82" xfId="0" applyNumberFormat="1" applyFont="1" applyBorder="1" applyAlignment="1" applyProtection="1">
      <alignment horizontal="left" wrapText="1"/>
      <protection/>
    </xf>
    <xf numFmtId="0" fontId="6" fillId="0" borderId="75" xfId="0" applyFont="1" applyBorder="1" applyAlignment="1" applyProtection="1">
      <alignment wrapText="1"/>
      <protection/>
    </xf>
    <xf numFmtId="166" fontId="6" fillId="0" borderId="72" xfId="0" applyNumberFormat="1" applyFont="1" applyBorder="1" applyAlignment="1">
      <alignment horizontal="right"/>
    </xf>
    <xf numFmtId="0" fontId="6" fillId="0" borderId="70" xfId="0" applyFont="1" applyBorder="1" applyAlignment="1" applyProtection="1">
      <alignment wrapText="1"/>
      <protection/>
    </xf>
    <xf numFmtId="164" fontId="6" fillId="25" borderId="85" xfId="0" applyNumberFormat="1" applyFont="1" applyFill="1" applyBorder="1" applyAlignment="1">
      <alignment horizontal="left"/>
    </xf>
    <xf numFmtId="49" fontId="15" fillId="0" borderId="86" xfId="0" applyNumberFormat="1" applyFont="1" applyFill="1" applyBorder="1" applyAlignment="1" applyProtection="1">
      <alignment/>
      <protection/>
    </xf>
    <xf numFmtId="4" fontId="15" fillId="25" borderId="86" xfId="0" applyNumberFormat="1" applyFont="1" applyFill="1" applyBorder="1" applyAlignment="1" applyProtection="1">
      <alignment/>
      <protection/>
    </xf>
    <xf numFmtId="166" fontId="6" fillId="0" borderId="87" xfId="0" applyNumberFormat="1" applyFont="1" applyBorder="1" applyAlignment="1">
      <alignment/>
    </xf>
    <xf numFmtId="49" fontId="15" fillId="26" borderId="0" xfId="0" applyNumberFormat="1" applyFont="1" applyFill="1" applyBorder="1" applyAlignment="1" applyProtection="1">
      <alignment horizontal="left" wrapText="1"/>
      <protection/>
    </xf>
    <xf numFmtId="49" fontId="15" fillId="28" borderId="0" xfId="0" applyNumberFormat="1" applyFont="1" applyFill="1" applyBorder="1" applyAlignment="1" applyProtection="1">
      <alignment horizontal="left"/>
      <protection/>
    </xf>
    <xf numFmtId="0" fontId="6" fillId="0" borderId="76" xfId="0" applyFont="1" applyBorder="1" applyAlignment="1">
      <alignment wrapText="1"/>
    </xf>
    <xf numFmtId="49" fontId="6" fillId="0" borderId="75" xfId="0" applyNumberFormat="1" applyFont="1" applyBorder="1" applyAlignment="1">
      <alignment wrapText="1"/>
    </xf>
    <xf numFmtId="49" fontId="6" fillId="28" borderId="75" xfId="0" applyNumberFormat="1" applyFont="1" applyFill="1" applyBorder="1" applyAlignment="1" applyProtection="1">
      <alignment/>
      <protection/>
    </xf>
    <xf numFmtId="164" fontId="16" fillId="25" borderId="74" xfId="0" applyNumberFormat="1" applyFont="1" applyFill="1" applyBorder="1" applyAlignment="1">
      <alignment horizontal="left"/>
    </xf>
    <xf numFmtId="49" fontId="15" fillId="0" borderId="70" xfId="0" applyNumberFormat="1" applyFont="1" applyFill="1" applyBorder="1" applyAlignment="1" applyProtection="1">
      <alignment horizontal="left"/>
      <protection/>
    </xf>
    <xf numFmtId="49" fontId="15" fillId="0" borderId="70" xfId="0" applyNumberFormat="1" applyFont="1" applyFill="1" applyBorder="1" applyAlignment="1" applyProtection="1">
      <alignment horizontal="left" wrapText="1"/>
      <protection/>
    </xf>
    <xf numFmtId="166" fontId="26" fillId="0" borderId="70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49" fontId="15" fillId="0" borderId="70" xfId="0" applyNumberFormat="1" applyFont="1" applyFill="1" applyBorder="1" applyAlignment="1" applyProtection="1">
      <alignment/>
      <protection/>
    </xf>
    <xf numFmtId="49" fontId="6" fillId="25" borderId="75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23" fillId="28" borderId="75" xfId="0" applyNumberFormat="1" applyFont="1" applyFill="1" applyBorder="1" applyAlignment="1" applyProtection="1">
      <alignment/>
      <protection/>
    </xf>
    <xf numFmtId="49" fontId="15" fillId="28" borderId="70" xfId="0" applyNumberFormat="1" applyFont="1" applyFill="1" applyBorder="1" applyAlignment="1" applyProtection="1">
      <alignment/>
      <protection/>
    </xf>
    <xf numFmtId="0" fontId="16" fillId="0" borderId="52" xfId="0" applyFont="1" applyBorder="1" applyAlignment="1">
      <alignment wrapText="1"/>
    </xf>
    <xf numFmtId="49" fontId="23" fillId="0" borderId="70" xfId="0" applyNumberFormat="1" applyFont="1" applyFill="1" applyBorder="1" applyAlignment="1" applyProtection="1">
      <alignment/>
      <protection/>
    </xf>
    <xf numFmtId="49" fontId="22" fillId="26" borderId="50" xfId="0" applyNumberFormat="1" applyFont="1" applyFill="1" applyBorder="1" applyAlignment="1" applyProtection="1">
      <alignment/>
      <protection/>
    </xf>
    <xf numFmtId="49" fontId="22" fillId="28" borderId="50" xfId="0" applyNumberFormat="1" applyFont="1" applyFill="1" applyBorder="1" applyAlignment="1" applyProtection="1">
      <alignment/>
      <protection/>
    </xf>
    <xf numFmtId="49" fontId="23" fillId="28" borderId="75" xfId="0" applyNumberFormat="1" applyFont="1" applyFill="1" applyBorder="1" applyAlignment="1" applyProtection="1">
      <alignment/>
      <protection/>
    </xf>
    <xf numFmtId="49" fontId="23" fillId="28" borderId="0" xfId="0" applyNumberFormat="1" applyFont="1" applyFill="1" applyBorder="1" applyAlignment="1" applyProtection="1">
      <alignment/>
      <protection/>
    </xf>
    <xf numFmtId="49" fontId="22" fillId="26" borderId="0" xfId="0" applyNumberFormat="1" applyFont="1" applyFill="1" applyBorder="1" applyAlignment="1" applyProtection="1">
      <alignment/>
      <protection/>
    </xf>
    <xf numFmtId="0" fontId="6" fillId="0" borderId="77" xfId="0" applyFont="1" applyBorder="1" applyAlignment="1">
      <alignment wrapText="1"/>
    </xf>
    <xf numFmtId="0" fontId="23" fillId="0" borderId="82" xfId="0" applyFont="1" applyBorder="1" applyAlignment="1">
      <alignment wrapText="1"/>
    </xf>
    <xf numFmtId="0" fontId="6" fillId="0" borderId="82" xfId="0" applyFont="1" applyBorder="1" applyAlignment="1">
      <alignment wrapText="1"/>
    </xf>
    <xf numFmtId="49" fontId="15" fillId="0" borderId="82" xfId="0" applyNumberFormat="1" applyFont="1" applyFill="1" applyBorder="1" applyAlignment="1" applyProtection="1">
      <alignment/>
      <protection/>
    </xf>
    <xf numFmtId="0" fontId="6" fillId="0" borderId="76" xfId="0" applyFont="1" applyBorder="1" applyAlignment="1" applyProtection="1">
      <alignment wrapText="1"/>
      <protection/>
    </xf>
    <xf numFmtId="0" fontId="23" fillId="0" borderId="0" xfId="0" applyFont="1" applyBorder="1" applyAlignment="1">
      <alignment wrapText="1"/>
    </xf>
    <xf numFmtId="0" fontId="6" fillId="25" borderId="75" xfId="0" applyFont="1" applyFill="1" applyBorder="1" applyAlignment="1" applyProtection="1">
      <alignment wrapText="1"/>
      <protection/>
    </xf>
    <xf numFmtId="164" fontId="6" fillId="0" borderId="0" xfId="0" applyNumberFormat="1" applyFont="1" applyBorder="1" applyAlignment="1">
      <alignment horizontal="left"/>
    </xf>
    <xf numFmtId="166" fontId="10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49" fontId="15" fillId="0" borderId="77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Alignment="1">
      <alignment horizontal="left"/>
    </xf>
    <xf numFmtId="49" fontId="22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6" fontId="30" fillId="0" borderId="0" xfId="0" applyNumberFormat="1" applyFont="1" applyAlignment="1">
      <alignment horizontal="right"/>
    </xf>
    <xf numFmtId="0" fontId="33" fillId="0" borderId="0" xfId="0" applyFont="1" applyAlignment="1">
      <alignment vertical="top"/>
    </xf>
    <xf numFmtId="164" fontId="20" fillId="0" borderId="74" xfId="0" applyNumberFormat="1" applyFont="1" applyBorder="1" applyAlignment="1">
      <alignment horizontal="left"/>
    </xf>
    <xf numFmtId="164" fontId="20" fillId="25" borderId="74" xfId="0" applyNumberFormat="1" applyFont="1" applyFill="1" applyBorder="1" applyAlignment="1">
      <alignment horizontal="left"/>
    </xf>
    <xf numFmtId="2" fontId="15" fillId="28" borderId="75" xfId="0" applyNumberFormat="1" applyFont="1" applyFill="1" applyBorder="1" applyAlignment="1" applyProtection="1">
      <alignment horizontal="right"/>
      <protection/>
    </xf>
    <xf numFmtId="164" fontId="23" fillId="25" borderId="74" xfId="0" applyNumberFormat="1" applyFont="1" applyFill="1" applyBorder="1" applyAlignment="1">
      <alignment horizontal="left"/>
    </xf>
    <xf numFmtId="166" fontId="23" fillId="0" borderId="72" xfId="0" applyNumberFormat="1" applyFont="1" applyBorder="1" applyAlignment="1">
      <alignment horizontal="right"/>
    </xf>
    <xf numFmtId="164" fontId="6" fillId="25" borderId="69" xfId="0" applyNumberFormat="1" applyFont="1" applyFill="1" applyBorder="1" applyAlignment="1">
      <alignment horizontal="right"/>
    </xf>
    <xf numFmtId="165" fontId="6" fillId="0" borderId="70" xfId="0" applyNumberFormat="1" applyFont="1" applyBorder="1" applyAlignment="1">
      <alignment horizontal="right"/>
    </xf>
    <xf numFmtId="166" fontId="6" fillId="0" borderId="73" xfId="0" applyNumberFormat="1" applyFont="1" applyBorder="1" applyAlignment="1">
      <alignment horizontal="right"/>
    </xf>
    <xf numFmtId="49" fontId="15" fillId="28" borderId="75" xfId="0" applyNumberFormat="1" applyFont="1" applyFill="1" applyBorder="1" applyAlignment="1" applyProtection="1">
      <alignment horizontal="left" wrapText="1"/>
      <protection/>
    </xf>
    <xf numFmtId="164" fontId="6" fillId="25" borderId="78" xfId="0" applyNumberFormat="1" applyFont="1" applyFill="1" applyBorder="1" applyAlignment="1">
      <alignment horizontal="left"/>
    </xf>
    <xf numFmtId="0" fontId="6" fillId="25" borderId="76" xfId="0" applyFont="1" applyFill="1" applyBorder="1" applyAlignment="1" applyProtection="1">
      <alignment horizontal="left" wrapText="1"/>
      <protection/>
    </xf>
    <xf numFmtId="166" fontId="6" fillId="25" borderId="71" xfId="0" applyNumberFormat="1" applyFont="1" applyFill="1" applyBorder="1" applyAlignment="1">
      <alignment/>
    </xf>
    <xf numFmtId="49" fontId="6" fillId="25" borderId="76" xfId="0" applyNumberFormat="1" applyFont="1" applyFill="1" applyBorder="1" applyAlignment="1" applyProtection="1">
      <alignment horizontal="left" wrapText="1"/>
      <protection/>
    </xf>
    <xf numFmtId="0" fontId="6" fillId="0" borderId="70" xfId="0" applyFont="1" applyBorder="1" applyAlignment="1">
      <alignment wrapText="1"/>
    </xf>
    <xf numFmtId="164" fontId="6" fillId="25" borderId="69" xfId="0" applyNumberFormat="1" applyFont="1" applyFill="1" applyBorder="1" applyAlignment="1">
      <alignment horizontal="left"/>
    </xf>
    <xf numFmtId="166" fontId="6" fillId="0" borderId="70" xfId="0" applyNumberFormat="1" applyFont="1" applyBorder="1" applyAlignment="1">
      <alignment/>
    </xf>
    <xf numFmtId="164" fontId="16" fillId="0" borderId="88" xfId="0" applyNumberFormat="1" applyFont="1" applyBorder="1" applyAlignment="1">
      <alignment horizontal="left"/>
    </xf>
    <xf numFmtId="49" fontId="15" fillId="0" borderId="89" xfId="0" applyNumberFormat="1" applyFont="1" applyFill="1" applyBorder="1" applyAlignment="1" applyProtection="1">
      <alignment horizontal="left"/>
      <protection/>
    </xf>
    <xf numFmtId="49" fontId="15" fillId="0" borderId="89" xfId="0" applyNumberFormat="1" applyFont="1" applyFill="1" applyBorder="1" applyAlignment="1" applyProtection="1">
      <alignment horizontal="left" wrapText="1"/>
      <protection/>
    </xf>
    <xf numFmtId="4" fontId="15" fillId="0" borderId="89" xfId="0" applyNumberFormat="1" applyFont="1" applyFill="1" applyBorder="1" applyAlignment="1" applyProtection="1">
      <alignment horizontal="right"/>
      <protection/>
    </xf>
    <xf numFmtId="166" fontId="10" fillId="0" borderId="90" xfId="0" applyNumberFormat="1" applyFont="1" applyBorder="1" applyAlignment="1">
      <alignment horizontal="right"/>
    </xf>
    <xf numFmtId="49" fontId="6" fillId="28" borderId="75" xfId="0" applyNumberFormat="1" applyFont="1" applyFill="1" applyBorder="1" applyAlignment="1" applyProtection="1">
      <alignment horizontal="left"/>
      <protection/>
    </xf>
    <xf numFmtId="164" fontId="6" fillId="25" borderId="88" xfId="0" applyNumberFormat="1" applyFont="1" applyFill="1" applyBorder="1" applyAlignment="1">
      <alignment horizontal="left"/>
    </xf>
    <xf numFmtId="49" fontId="6" fillId="0" borderId="89" xfId="0" applyNumberFormat="1" applyFont="1" applyBorder="1" applyAlignment="1">
      <alignment horizontal="left" wrapText="1"/>
    </xf>
    <xf numFmtId="4" fontId="15" fillId="25" borderId="89" xfId="0" applyNumberFormat="1" applyFont="1" applyFill="1" applyBorder="1" applyAlignment="1" applyProtection="1">
      <alignment horizontal="right"/>
      <protection/>
    </xf>
    <xf numFmtId="166" fontId="6" fillId="0" borderId="90" xfId="0" applyNumberFormat="1" applyFont="1" applyBorder="1" applyAlignment="1">
      <alignment/>
    </xf>
    <xf numFmtId="0" fontId="23" fillId="0" borderId="0" xfId="0" applyFont="1" applyBorder="1" applyAlignment="1">
      <alignment wrapText="1"/>
    </xf>
    <xf numFmtId="166" fontId="23" fillId="28" borderId="0" xfId="0" applyNumberFormat="1" applyFont="1" applyFill="1" applyBorder="1" applyAlignment="1" applyProtection="1">
      <alignment horizontal="right"/>
      <protection/>
    </xf>
    <xf numFmtId="4" fontId="23" fillId="28" borderId="0" xfId="0" applyNumberFormat="1" applyFont="1" applyFill="1" applyBorder="1" applyAlignment="1" applyProtection="1">
      <alignment horizontal="right"/>
      <protection/>
    </xf>
    <xf numFmtId="164" fontId="28" fillId="28" borderId="0" xfId="0" applyNumberFormat="1" applyFont="1" applyFill="1" applyBorder="1" applyAlignment="1">
      <alignment horizontal="left"/>
    </xf>
    <xf numFmtId="49" fontId="22" fillId="28" borderId="0" xfId="0" applyNumberFormat="1" applyFont="1" applyFill="1" applyBorder="1" applyAlignment="1" applyProtection="1">
      <alignment horizontal="left"/>
      <protection/>
    </xf>
    <xf numFmtId="49" fontId="22" fillId="28" borderId="0" xfId="0" applyNumberFormat="1" applyFont="1" applyFill="1" applyBorder="1" applyAlignment="1" applyProtection="1">
      <alignment horizontal="left" wrapText="1"/>
      <protection/>
    </xf>
    <xf numFmtId="4" fontId="15" fillId="25" borderId="76" xfId="0" applyNumberFormat="1" applyFont="1" applyFill="1" applyBorder="1" applyAlignment="1" applyProtection="1">
      <alignment/>
      <protection/>
    </xf>
    <xf numFmtId="4" fontId="15" fillId="25" borderId="70" xfId="0" applyNumberFormat="1" applyFont="1" applyFill="1" applyBorder="1" applyAlignment="1" applyProtection="1">
      <alignment/>
      <protection/>
    </xf>
    <xf numFmtId="49" fontId="15" fillId="28" borderId="0" xfId="0" applyNumberFormat="1" applyFont="1" applyFill="1" applyBorder="1" applyAlignment="1" applyProtection="1">
      <alignment horizontal="left" wrapText="1"/>
      <protection/>
    </xf>
    <xf numFmtId="164" fontId="23" fillId="0" borderId="81" xfId="0" applyNumberFormat="1" applyFont="1" applyBorder="1" applyAlignment="1">
      <alignment horizontal="left"/>
    </xf>
    <xf numFmtId="49" fontId="23" fillId="25" borderId="82" xfId="0" applyNumberFormat="1" applyFont="1" applyFill="1" applyBorder="1" applyAlignment="1" applyProtection="1">
      <alignment/>
      <protection/>
    </xf>
    <xf numFmtId="4" fontId="23" fillId="25" borderId="82" xfId="0" applyNumberFormat="1" applyFont="1" applyFill="1" applyBorder="1" applyAlignment="1" applyProtection="1">
      <alignment/>
      <protection/>
    </xf>
    <xf numFmtId="166" fontId="23" fillId="0" borderId="83" xfId="0" applyNumberFormat="1" applyFont="1" applyBorder="1" applyAlignment="1">
      <alignment/>
    </xf>
    <xf numFmtId="166" fontId="15" fillId="28" borderId="82" xfId="0" applyNumberFormat="1" applyFont="1" applyFill="1" applyBorder="1" applyAlignment="1" applyProtection="1">
      <alignment horizontal="right"/>
      <protection/>
    </xf>
    <xf numFmtId="4" fontId="15" fillId="28" borderId="82" xfId="0" applyNumberFormat="1" applyFont="1" applyFill="1" applyBorder="1" applyAlignment="1" applyProtection="1">
      <alignment horizontal="right"/>
      <protection/>
    </xf>
    <xf numFmtId="0" fontId="10" fillId="0" borderId="75" xfId="0" applyFont="1" applyBorder="1" applyAlignment="1" applyProtection="1">
      <alignment horizontal="left" wrapText="1"/>
      <protection/>
    </xf>
    <xf numFmtId="0" fontId="10" fillId="0" borderId="75" xfId="0" applyFont="1" applyBorder="1" applyAlignment="1" applyProtection="1">
      <alignment wrapText="1"/>
      <protection/>
    </xf>
    <xf numFmtId="2" fontId="10" fillId="0" borderId="75" xfId="0" applyNumberFormat="1" applyFont="1" applyBorder="1" applyAlignment="1" applyProtection="1">
      <alignment horizontal="right"/>
      <protection/>
    </xf>
    <xf numFmtId="2" fontId="6" fillId="0" borderId="75" xfId="0" applyNumberFormat="1" applyFont="1" applyBorder="1" applyAlignment="1" applyProtection="1">
      <alignment horizontal="right" wrapText="1"/>
      <protection/>
    </xf>
    <xf numFmtId="2" fontId="6" fillId="0" borderId="72" xfId="0" applyNumberFormat="1" applyFont="1" applyBorder="1" applyAlignment="1" applyProtection="1">
      <alignment horizontal="right" wrapText="1"/>
      <protection/>
    </xf>
    <xf numFmtId="49" fontId="22" fillId="26" borderId="0" xfId="0" applyNumberFormat="1" applyFont="1" applyFill="1" applyBorder="1" applyAlignment="1" applyProtection="1">
      <alignment horizontal="left"/>
      <protection/>
    </xf>
    <xf numFmtId="49" fontId="15" fillId="25" borderId="0" xfId="0" applyNumberFormat="1" applyFont="1" applyFill="1" applyBorder="1" applyAlignment="1" applyProtection="1">
      <alignment horizontal="left"/>
      <protection/>
    </xf>
    <xf numFmtId="4" fontId="15" fillId="25" borderId="0" xfId="0" applyNumberFormat="1" applyFont="1" applyFill="1" applyBorder="1" applyAlignment="1" applyProtection="1">
      <alignment horizontal="right"/>
      <protection/>
    </xf>
    <xf numFmtId="164" fontId="10" fillId="25" borderId="79" xfId="0" applyNumberFormat="1" applyFont="1" applyFill="1" applyBorder="1" applyAlignment="1">
      <alignment horizontal="left"/>
    </xf>
    <xf numFmtId="0" fontId="6" fillId="0" borderId="77" xfId="0" applyFont="1" applyBorder="1" applyAlignment="1" applyProtection="1">
      <alignment horizontal="left"/>
      <protection/>
    </xf>
    <xf numFmtId="0" fontId="6" fillId="0" borderId="77" xfId="0" applyFont="1" applyBorder="1" applyAlignment="1" applyProtection="1">
      <alignment horizontal="left" wrapText="1"/>
      <protection/>
    </xf>
    <xf numFmtId="166" fontId="6" fillId="25" borderId="77" xfId="0" applyNumberFormat="1" applyFont="1" applyFill="1" applyBorder="1" applyAlignment="1" applyProtection="1">
      <alignment horizontal="right"/>
      <protection locked="0"/>
    </xf>
    <xf numFmtId="166" fontId="6" fillId="0" borderId="80" xfId="0" applyNumberFormat="1" applyFont="1" applyBorder="1" applyAlignment="1" applyProtection="1">
      <alignment/>
      <protection/>
    </xf>
    <xf numFmtId="164" fontId="10" fillId="25" borderId="81" xfId="0" applyNumberFormat="1" applyFont="1" applyFill="1" applyBorder="1" applyAlignment="1">
      <alignment horizontal="left"/>
    </xf>
    <xf numFmtId="166" fontId="6" fillId="0" borderId="82" xfId="0" applyNumberFormat="1" applyFont="1" applyBorder="1" applyAlignment="1" applyProtection="1">
      <alignment horizontal="right"/>
      <protection/>
    </xf>
    <xf numFmtId="166" fontId="6" fillId="25" borderId="82" xfId="0" applyNumberFormat="1" applyFont="1" applyFill="1" applyBorder="1" applyAlignment="1" applyProtection="1">
      <alignment horizontal="right"/>
      <protection locked="0"/>
    </xf>
    <xf numFmtId="166" fontId="6" fillId="0" borderId="83" xfId="0" applyNumberFormat="1" applyFont="1" applyBorder="1" applyAlignment="1" applyProtection="1">
      <alignment/>
      <protection/>
    </xf>
    <xf numFmtId="2" fontId="15" fillId="29" borderId="82" xfId="0" applyNumberFormat="1" applyFont="1" applyFill="1" applyBorder="1" applyAlignment="1" applyProtection="1">
      <alignment/>
      <protection/>
    </xf>
    <xf numFmtId="0" fontId="23" fillId="0" borderId="82" xfId="0" applyFont="1" applyBorder="1" applyAlignment="1" applyProtection="1">
      <alignment horizontal="left"/>
      <protection/>
    </xf>
    <xf numFmtId="0" fontId="23" fillId="0" borderId="82" xfId="0" applyFont="1" applyBorder="1" applyAlignment="1" applyProtection="1">
      <alignment horizontal="left" wrapText="1"/>
      <protection/>
    </xf>
    <xf numFmtId="166" fontId="23" fillId="0" borderId="82" xfId="0" applyNumberFormat="1" applyFont="1" applyBorder="1" applyAlignment="1" applyProtection="1">
      <alignment/>
      <protection/>
    </xf>
    <xf numFmtId="166" fontId="23" fillId="25" borderId="82" xfId="0" applyNumberFormat="1" applyFont="1" applyFill="1" applyBorder="1" applyAlignment="1" applyProtection="1">
      <alignment/>
      <protection locked="0"/>
    </xf>
    <xf numFmtId="166" fontId="23" fillId="0" borderId="83" xfId="0" applyNumberFormat="1" applyFont="1" applyBorder="1" applyAlignment="1" applyProtection="1">
      <alignment/>
      <protection/>
    </xf>
    <xf numFmtId="0" fontId="6" fillId="0" borderId="86" xfId="0" applyFont="1" applyBorder="1" applyAlignment="1">
      <alignment horizontal="left" wrapText="1"/>
    </xf>
    <xf numFmtId="166" fontId="6" fillId="0" borderId="86" xfId="0" applyNumberFormat="1" applyFont="1" applyBorder="1" applyAlignment="1">
      <alignment horizontal="right"/>
    </xf>
    <xf numFmtId="166" fontId="6" fillId="0" borderId="87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166" fontId="10" fillId="0" borderId="0" xfId="0" applyNumberFormat="1" applyFont="1" applyFill="1" applyBorder="1" applyAlignment="1">
      <alignment horizontal="right"/>
    </xf>
    <xf numFmtId="164" fontId="13" fillId="0" borderId="5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50" xfId="0" applyNumberFormat="1" applyFont="1" applyFill="1" applyBorder="1" applyAlignment="1" applyProtection="1">
      <alignment/>
      <protection/>
    </xf>
    <xf numFmtId="164" fontId="13" fillId="0" borderId="52" xfId="0" applyNumberFormat="1" applyFont="1" applyBorder="1" applyAlignment="1">
      <alignment/>
    </xf>
    <xf numFmtId="164" fontId="13" fillId="0" borderId="5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Border="1" applyAlignment="1">
      <alignment/>
    </xf>
    <xf numFmtId="49" fontId="22" fillId="29" borderId="0" xfId="0" applyNumberFormat="1" applyFont="1" applyFill="1" applyBorder="1" applyAlignment="1" applyProtection="1">
      <alignment horizontal="left"/>
      <protection/>
    </xf>
    <xf numFmtId="49" fontId="6" fillId="25" borderId="91" xfId="0" applyNumberFormat="1" applyFont="1" applyFill="1" applyBorder="1" applyAlignment="1" applyProtection="1">
      <alignment horizontal="left"/>
      <protection/>
    </xf>
    <xf numFmtId="49" fontId="6" fillId="25" borderId="91" xfId="0" applyNumberFormat="1" applyFont="1" applyFill="1" applyBorder="1" applyAlignment="1" applyProtection="1">
      <alignment horizontal="left" wrapText="1"/>
      <protection/>
    </xf>
    <xf numFmtId="4" fontId="6" fillId="25" borderId="91" xfId="0" applyNumberFormat="1" applyFont="1" applyFill="1" applyBorder="1" applyAlignment="1" applyProtection="1">
      <alignment horizontal="right"/>
      <protection/>
    </xf>
    <xf numFmtId="3" fontId="22" fillId="29" borderId="0" xfId="0" applyNumberFormat="1" applyFont="1" applyFill="1" applyBorder="1" applyAlignment="1" applyProtection="1">
      <alignment horizontal="right"/>
      <protection/>
    </xf>
    <xf numFmtId="3" fontId="6" fillId="25" borderId="92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Alignment="1">
      <alignment horizontal="right"/>
    </xf>
    <xf numFmtId="3" fontId="31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Border="1" applyAlignment="1">
      <alignment/>
    </xf>
    <xf numFmtId="49" fontId="15" fillId="0" borderId="89" xfId="0" applyNumberFormat="1" applyFont="1" applyFill="1" applyBorder="1" applyAlignment="1" applyProtection="1">
      <alignment/>
      <protection/>
    </xf>
    <xf numFmtId="0" fontId="6" fillId="0" borderId="89" xfId="0" applyFont="1" applyBorder="1" applyAlignment="1">
      <alignment wrapText="1"/>
    </xf>
    <xf numFmtId="49" fontId="15" fillId="25" borderId="75" xfId="0" applyNumberFormat="1" applyFont="1" applyFill="1" applyBorder="1" applyAlignment="1" applyProtection="1">
      <alignment/>
      <protection/>
    </xf>
    <xf numFmtId="49" fontId="23" fillId="28" borderId="70" xfId="0" applyNumberFormat="1" applyFont="1" applyFill="1" applyBorder="1" applyAlignment="1" applyProtection="1">
      <alignment/>
      <protection/>
    </xf>
    <xf numFmtId="49" fontId="15" fillId="25" borderId="82" xfId="0" applyNumberFormat="1" applyFont="1" applyFill="1" applyBorder="1" applyAlignment="1" applyProtection="1">
      <alignment/>
      <protection/>
    </xf>
    <xf numFmtId="49" fontId="15" fillId="25" borderId="86" xfId="0" applyNumberFormat="1" applyFont="1" applyFill="1" applyBorder="1" applyAlignment="1" applyProtection="1">
      <alignment/>
      <protection/>
    </xf>
    <xf numFmtId="0" fontId="22" fillId="29" borderId="0" xfId="0" applyNumberFormat="1" applyFont="1" applyFill="1" applyBorder="1" applyAlignment="1" applyProtection="1">
      <alignment horizontal="left"/>
      <protection/>
    </xf>
    <xf numFmtId="0" fontId="13" fillId="25" borderId="93" xfId="0" applyFont="1" applyFill="1" applyBorder="1" applyAlignment="1">
      <alignment horizontal="left" wrapText="1"/>
    </xf>
    <xf numFmtId="0" fontId="14" fillId="25" borderId="93" xfId="0" applyFont="1" applyFill="1" applyBorder="1" applyAlignment="1">
      <alignment horizontal="left" wrapText="1"/>
    </xf>
    <xf numFmtId="187" fontId="6" fillId="25" borderId="0" xfId="0" applyNumberFormat="1" applyFont="1" applyFill="1" applyBorder="1" applyAlignment="1" applyProtection="1">
      <alignment wrapText="1"/>
      <protection/>
    </xf>
    <xf numFmtId="187" fontId="6" fillId="25" borderId="0" xfId="0" applyNumberFormat="1" applyFont="1" applyFill="1" applyBorder="1" applyAlignment="1">
      <alignment/>
    </xf>
    <xf numFmtId="187" fontId="13" fillId="25" borderId="93" xfId="0" applyNumberFormat="1" applyFont="1" applyFill="1" applyBorder="1" applyAlignment="1">
      <alignment horizontal="right"/>
    </xf>
    <xf numFmtId="0" fontId="13" fillId="25" borderId="0" xfId="0" applyFont="1" applyFill="1" applyBorder="1" applyAlignment="1" applyProtection="1">
      <alignment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164" fontId="10" fillId="0" borderId="33" xfId="0" applyNumberFormat="1" applyFont="1" applyBorder="1" applyAlignment="1" applyProtection="1">
      <alignment horizontal="right" vertical="center"/>
      <protection/>
    </xf>
    <xf numFmtId="0" fontId="5" fillId="0" borderId="94" xfId="0" applyFont="1" applyBorder="1" applyAlignment="1" applyProtection="1">
      <alignment horizontal="left" vertical="center"/>
      <protection/>
    </xf>
    <xf numFmtId="164" fontId="10" fillId="0" borderId="95" xfId="0" applyNumberFormat="1" applyFont="1" applyBorder="1" applyAlignment="1" applyProtection="1">
      <alignment vertical="center"/>
      <protection/>
    </xf>
    <xf numFmtId="164" fontId="10" fillId="0" borderId="72" xfId="0" applyNumberFormat="1" applyFont="1" applyBorder="1" applyAlignment="1" applyProtection="1">
      <alignment vertical="center"/>
      <protection/>
    </xf>
    <xf numFmtId="164" fontId="10" fillId="0" borderId="46" xfId="0" applyNumberFormat="1" applyFont="1" applyBorder="1" applyAlignment="1" applyProtection="1">
      <alignment horizontal="right" vertical="center"/>
      <protection/>
    </xf>
    <xf numFmtId="164" fontId="10" fillId="0" borderId="38" xfId="0" applyNumberFormat="1" applyFont="1" applyBorder="1" applyAlignment="1">
      <alignment horizontal="right"/>
    </xf>
    <xf numFmtId="0" fontId="6" fillId="0" borderId="82" xfId="0" applyFont="1" applyBorder="1" applyAlignment="1">
      <alignment horizontal="center" wrapText="1"/>
    </xf>
    <xf numFmtId="166" fontId="6" fillId="0" borderId="82" xfId="0" applyNumberFormat="1" applyFont="1" applyBorder="1" applyAlignment="1">
      <alignment horizontal="right"/>
    </xf>
    <xf numFmtId="166" fontId="6" fillId="0" borderId="83" xfId="0" applyNumberFormat="1" applyFont="1" applyBorder="1" applyAlignment="1">
      <alignment horizontal="right"/>
    </xf>
    <xf numFmtId="164" fontId="6" fillId="0" borderId="85" xfId="0" applyNumberFormat="1" applyFont="1" applyBorder="1" applyAlignment="1">
      <alignment horizontal="left"/>
    </xf>
    <xf numFmtId="0" fontId="6" fillId="0" borderId="86" xfId="0" applyFont="1" applyBorder="1" applyAlignment="1">
      <alignment horizontal="center" wrapText="1"/>
    </xf>
    <xf numFmtId="49" fontId="6" fillId="0" borderId="86" xfId="0" applyNumberFormat="1" applyFont="1" applyBorder="1" applyAlignment="1" applyProtection="1">
      <alignment horizontal="left" wrapText="1"/>
      <protection/>
    </xf>
    <xf numFmtId="0" fontId="6" fillId="18" borderId="0" xfId="0" applyFont="1" applyFill="1" applyAlignment="1" applyProtection="1">
      <alignment horizontal="right"/>
      <protection/>
    </xf>
    <xf numFmtId="14" fontId="32" fillId="18" borderId="0" xfId="0" applyNumberFormat="1" applyFont="1" applyFill="1" applyAlignment="1" applyProtection="1">
      <alignment horizontal="left"/>
      <protection/>
    </xf>
    <xf numFmtId="164" fontId="6" fillId="25" borderId="96" xfId="0" applyNumberFormat="1" applyFont="1" applyFill="1" applyBorder="1" applyAlignment="1">
      <alignment horizontal="left"/>
    </xf>
    <xf numFmtId="164" fontId="10" fillId="25" borderId="85" xfId="0" applyNumberFormat="1" applyFont="1" applyFill="1" applyBorder="1" applyAlignment="1">
      <alignment horizontal="left"/>
    </xf>
    <xf numFmtId="0" fontId="10" fillId="0" borderId="86" xfId="0" applyFont="1" applyBorder="1" applyAlignment="1">
      <alignment horizontal="left" wrapText="1"/>
    </xf>
    <xf numFmtId="166" fontId="10" fillId="0" borderId="86" xfId="0" applyNumberFormat="1" applyFont="1" applyBorder="1" applyAlignment="1">
      <alignment horizontal="right"/>
    </xf>
    <xf numFmtId="166" fontId="10" fillId="0" borderId="87" xfId="0" applyNumberFormat="1" applyFont="1" applyBorder="1" applyAlignment="1">
      <alignment horizontal="right"/>
    </xf>
    <xf numFmtId="49" fontId="23" fillId="25" borderId="82" xfId="0" applyNumberFormat="1" applyFont="1" applyFill="1" applyBorder="1" applyAlignment="1" applyProtection="1">
      <alignment wrapText="1"/>
      <protection/>
    </xf>
    <xf numFmtId="49" fontId="23" fillId="0" borderId="70" xfId="0" applyNumberFormat="1" applyFont="1" applyFill="1" applyBorder="1" applyAlignment="1" applyProtection="1">
      <alignment horizontal="left"/>
      <protection/>
    </xf>
    <xf numFmtId="166" fontId="6" fillId="0" borderId="75" xfId="0" applyNumberFormat="1" applyFont="1" applyBorder="1" applyAlignment="1">
      <alignment horizontal="right"/>
    </xf>
    <xf numFmtId="166" fontId="6" fillId="0" borderId="76" xfId="0" applyNumberFormat="1" applyFont="1" applyBorder="1" applyAlignment="1">
      <alignment horizontal="right"/>
    </xf>
    <xf numFmtId="164" fontId="6" fillId="0" borderId="50" xfId="0" applyNumberFormat="1" applyFont="1" applyBorder="1" applyAlignment="1">
      <alignment horizontal="left"/>
    </xf>
    <xf numFmtId="0" fontId="23" fillId="0" borderId="50" xfId="0" applyFont="1" applyBorder="1" applyAlignment="1" applyProtection="1">
      <alignment horizontal="left" wrapText="1"/>
      <protection locked="0"/>
    </xf>
    <xf numFmtId="166" fontId="6" fillId="0" borderId="50" xfId="0" applyNumberFormat="1" applyFont="1" applyBorder="1" applyAlignment="1">
      <alignment horizontal="right"/>
    </xf>
    <xf numFmtId="166" fontId="9" fillId="0" borderId="50" xfId="0" applyNumberFormat="1" applyFont="1" applyBorder="1" applyAlignment="1">
      <alignment horizontal="right"/>
    </xf>
    <xf numFmtId="164" fontId="6" fillId="0" borderId="78" xfId="0" applyNumberFormat="1" applyFont="1" applyBorder="1" applyAlignment="1">
      <alignment horizontal="left"/>
    </xf>
    <xf numFmtId="0" fontId="6" fillId="0" borderId="76" xfId="0" applyFont="1" applyBorder="1" applyAlignment="1" applyProtection="1">
      <alignment horizontal="left" wrapText="1"/>
      <protection locked="0"/>
    </xf>
    <xf numFmtId="0" fontId="6" fillId="0" borderId="75" xfId="0" applyFont="1" applyBorder="1" applyAlignment="1" applyProtection="1">
      <alignment horizontal="left" wrapText="1"/>
      <protection locked="0"/>
    </xf>
    <xf numFmtId="164" fontId="23" fillId="0" borderId="74" xfId="0" applyNumberFormat="1" applyFont="1" applyBorder="1" applyAlignment="1">
      <alignment horizontal="left"/>
    </xf>
    <xf numFmtId="49" fontId="23" fillId="0" borderId="75" xfId="0" applyNumberFormat="1" applyFont="1" applyBorder="1" applyAlignment="1" applyProtection="1">
      <alignment horizontal="left" wrapText="1"/>
      <protection locked="0"/>
    </xf>
    <xf numFmtId="0" fontId="51" fillId="0" borderId="75" xfId="0" applyFont="1" applyFill="1" applyBorder="1" applyAlignment="1" applyProtection="1">
      <alignment horizontal="left" wrapText="1"/>
      <protection/>
    </xf>
    <xf numFmtId="0" fontId="23" fillId="0" borderId="75" xfId="0" applyFont="1" applyBorder="1" applyAlignment="1" applyProtection="1">
      <alignment horizontal="left" wrapText="1"/>
      <protection locked="0"/>
    </xf>
    <xf numFmtId="166" fontId="23" fillId="0" borderId="75" xfId="0" applyNumberFormat="1" applyFont="1" applyBorder="1" applyAlignment="1">
      <alignment horizontal="right"/>
    </xf>
    <xf numFmtId="49" fontId="6" fillId="0" borderId="75" xfId="0" applyNumberFormat="1" applyFont="1" applyFill="1" applyBorder="1" applyAlignment="1" applyProtection="1">
      <alignment horizontal="left"/>
      <protection/>
    </xf>
    <xf numFmtId="0" fontId="6" fillId="0" borderId="75" xfId="0" applyFont="1" applyFill="1" applyBorder="1" applyAlignment="1" applyProtection="1">
      <alignment horizontal="left" wrapText="1"/>
      <protection/>
    </xf>
    <xf numFmtId="49" fontId="23" fillId="0" borderId="75" xfId="0" applyNumberFormat="1" applyFont="1" applyFill="1" applyBorder="1" applyAlignment="1" applyProtection="1">
      <alignment horizontal="left"/>
      <protection/>
    </xf>
    <xf numFmtId="0" fontId="23" fillId="0" borderId="75" xfId="0" applyFont="1" applyFill="1" applyBorder="1" applyAlignment="1" applyProtection="1">
      <alignment horizontal="left" wrapText="1"/>
      <protection/>
    </xf>
    <xf numFmtId="166" fontId="23" fillId="0" borderId="75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left" wrapText="1"/>
    </xf>
    <xf numFmtId="164" fontId="0" fillId="0" borderId="0" xfId="0" applyNumberFormat="1" applyAlignment="1">
      <alignment horizontal="left" vertical="top"/>
    </xf>
    <xf numFmtId="166" fontId="4" fillId="0" borderId="44" xfId="0" applyNumberFormat="1" applyFont="1" applyBorder="1" applyAlignment="1">
      <alignment horizontal="right" vertical="center"/>
    </xf>
    <xf numFmtId="166" fontId="4" fillId="0" borderId="44" xfId="0" applyNumberFormat="1" applyFont="1" applyBorder="1" applyAlignment="1">
      <alignment horizontal="right" vertical="center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4" fillId="0" borderId="97" xfId="0" applyFont="1" applyBorder="1" applyAlignment="1" applyProtection="1">
      <alignment horizontal="left" vertical="center" wrapText="1"/>
      <protection/>
    </xf>
    <xf numFmtId="0" fontId="4" fillId="0" borderId="9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4" fontId="4" fillId="0" borderId="98" xfId="0" applyNumberFormat="1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right" vertical="center"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50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52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13" fillId="18" borderId="0" xfId="0" applyFont="1" applyFill="1" applyAlignment="1" applyProtection="1">
      <alignment horizontal="left"/>
      <protection/>
    </xf>
    <xf numFmtId="0" fontId="18" fillId="0" borderId="0" xfId="0" applyFont="1" applyAlignment="1">
      <alignment horizontal="left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39"/>
  <sheetViews>
    <sheetView zoomScalePageLayoutView="0" workbookViewId="0" topLeftCell="A1">
      <selection activeCell="W24" sqref="W24"/>
    </sheetView>
  </sheetViews>
  <sheetFormatPr defaultColWidth="9.33203125" defaultRowHeight="10.5"/>
  <cols>
    <col min="1" max="1" width="4" style="0" customWidth="1"/>
    <col min="2" max="2" width="8.16015625" style="0" customWidth="1"/>
    <col min="4" max="4" width="15" style="0" customWidth="1"/>
    <col min="5" max="5" width="1.66796875" style="0" customWidth="1"/>
    <col min="6" max="6" width="4.33203125" style="0" customWidth="1"/>
    <col min="8" max="8" width="5.16015625" style="0" customWidth="1"/>
    <col min="9" max="9" width="4.16015625" style="0" customWidth="1"/>
    <col min="10" max="10" width="2.33203125" style="0" customWidth="1"/>
    <col min="11" max="11" width="5" style="0" customWidth="1"/>
    <col min="13" max="13" width="6.5" style="0" customWidth="1"/>
    <col min="14" max="14" width="11.83203125" style="0" customWidth="1"/>
    <col min="15" max="15" width="3.16015625" style="0" customWidth="1"/>
    <col min="16" max="16" width="16.5" style="0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6" ht="23.25">
      <c r="A2" s="107"/>
      <c r="B2" s="108"/>
      <c r="C2" s="108"/>
      <c r="D2" s="108"/>
      <c r="E2" s="108"/>
      <c r="F2" s="109" t="s">
        <v>23</v>
      </c>
      <c r="G2" s="108"/>
      <c r="H2" s="108"/>
      <c r="I2" s="108"/>
      <c r="J2" s="108"/>
      <c r="K2" s="108"/>
      <c r="L2" s="108"/>
      <c r="M2" s="108"/>
      <c r="N2" s="108"/>
      <c r="O2" s="108"/>
      <c r="P2" s="110"/>
    </row>
    <row r="3" spans="1:16" ht="12.75">
      <c r="A3" s="11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2"/>
    </row>
    <row r="4" spans="1:16" ht="12" thickBo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13"/>
    </row>
    <row r="5" spans="1:16" ht="31.5" customHeight="1">
      <c r="A5" s="20"/>
      <c r="B5" s="114" t="s">
        <v>24</v>
      </c>
      <c r="C5" s="114"/>
      <c r="D5" s="565" t="s">
        <v>201</v>
      </c>
      <c r="E5" s="566"/>
      <c r="F5" s="566"/>
      <c r="G5" s="566"/>
      <c r="H5" s="566"/>
      <c r="I5" s="566"/>
      <c r="J5" s="566"/>
      <c r="K5" s="567"/>
      <c r="L5" s="114"/>
      <c r="M5" s="568" t="s">
        <v>214</v>
      </c>
      <c r="N5" s="569"/>
      <c r="O5" s="559" t="s">
        <v>326</v>
      </c>
      <c r="P5" s="560"/>
    </row>
    <row r="6" spans="1:20" ht="30.75" customHeight="1">
      <c r="A6" s="20"/>
      <c r="B6" s="114" t="s">
        <v>25</v>
      </c>
      <c r="C6" s="114"/>
      <c r="D6" s="570" t="s">
        <v>202</v>
      </c>
      <c r="E6" s="571"/>
      <c r="F6" s="571"/>
      <c r="G6" s="571"/>
      <c r="H6" s="571"/>
      <c r="I6" s="571"/>
      <c r="J6" s="571"/>
      <c r="K6" s="572"/>
      <c r="L6" s="114"/>
      <c r="M6" s="568" t="s">
        <v>102</v>
      </c>
      <c r="N6" s="569"/>
      <c r="O6" s="23"/>
      <c r="P6" s="24"/>
      <c r="T6" s="393"/>
    </row>
    <row r="7" spans="1:16" ht="16.5" customHeight="1" thickBot="1">
      <c r="A7" s="20"/>
      <c r="B7" s="114" t="s">
        <v>26</v>
      </c>
      <c r="C7" s="114"/>
      <c r="D7" s="562" t="s">
        <v>207</v>
      </c>
      <c r="E7" s="563"/>
      <c r="F7" s="563"/>
      <c r="G7" s="563"/>
      <c r="H7" s="563"/>
      <c r="I7" s="563"/>
      <c r="J7" s="563"/>
      <c r="K7" s="564"/>
      <c r="L7" s="114"/>
      <c r="M7" s="561" t="s">
        <v>200</v>
      </c>
      <c r="N7" s="561"/>
      <c r="O7" s="25"/>
      <c r="P7" s="26"/>
    </row>
    <row r="8" spans="1:16" ht="12" thickBot="1">
      <c r="A8" s="20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569" t="s">
        <v>27</v>
      </c>
      <c r="N8" s="569"/>
      <c r="O8" s="114" t="s">
        <v>28</v>
      </c>
      <c r="P8" s="24"/>
    </row>
    <row r="9" spans="1:16" ht="18.75" customHeight="1">
      <c r="A9" s="20"/>
      <c r="B9" s="114" t="s">
        <v>29</v>
      </c>
      <c r="C9" s="114"/>
      <c r="D9" s="547" t="s">
        <v>203</v>
      </c>
      <c r="E9" s="548"/>
      <c r="F9" s="548"/>
      <c r="G9" s="548"/>
      <c r="H9" s="548"/>
      <c r="I9" s="548"/>
      <c r="J9" s="548"/>
      <c r="K9" s="549"/>
      <c r="L9" s="114"/>
      <c r="M9" s="550"/>
      <c r="N9" s="551"/>
      <c r="O9" s="21"/>
      <c r="P9" s="22"/>
    </row>
    <row r="10" spans="1:16" ht="23.25" customHeight="1">
      <c r="A10" s="20"/>
      <c r="B10" s="552" t="s">
        <v>204</v>
      </c>
      <c r="C10" s="553"/>
      <c r="D10" s="554" t="s">
        <v>206</v>
      </c>
      <c r="E10" s="555"/>
      <c r="F10" s="555"/>
      <c r="G10" s="555"/>
      <c r="H10" s="555"/>
      <c r="I10" s="555"/>
      <c r="J10" s="555"/>
      <c r="K10" s="556"/>
      <c r="L10" s="114"/>
      <c r="M10" s="557"/>
      <c r="N10" s="558"/>
      <c r="O10" s="23"/>
      <c r="P10" s="24"/>
    </row>
    <row r="11" spans="1:16" ht="18.75" customHeight="1">
      <c r="A11" s="20"/>
      <c r="B11" s="552" t="s">
        <v>205</v>
      </c>
      <c r="C11" s="553"/>
      <c r="D11" s="554" t="s">
        <v>121</v>
      </c>
      <c r="E11" s="555"/>
      <c r="F11" s="555"/>
      <c r="G11" s="555"/>
      <c r="H11" s="555"/>
      <c r="I11" s="555"/>
      <c r="J11" s="555"/>
      <c r="K11" s="556"/>
      <c r="L11" s="114"/>
      <c r="M11" s="557"/>
      <c r="N11" s="558"/>
      <c r="O11" s="23"/>
      <c r="P11" s="24"/>
    </row>
    <row r="12" spans="1:16" ht="18.75" customHeight="1">
      <c r="A12" s="20"/>
      <c r="B12" s="114" t="s">
        <v>30</v>
      </c>
      <c r="C12" s="114"/>
      <c r="D12" s="554" t="s">
        <v>93</v>
      </c>
      <c r="E12" s="555"/>
      <c r="F12" s="555"/>
      <c r="G12" s="555"/>
      <c r="H12" s="555"/>
      <c r="I12" s="555"/>
      <c r="J12" s="555"/>
      <c r="K12" s="556"/>
      <c r="L12" s="114"/>
      <c r="M12" s="557"/>
      <c r="N12" s="558"/>
      <c r="O12" s="23"/>
      <c r="P12" s="24"/>
    </row>
    <row r="13" spans="1:16" ht="18.75" customHeight="1" thickBot="1">
      <c r="A13" s="20"/>
      <c r="B13" s="114" t="s">
        <v>31</v>
      </c>
      <c r="C13" s="114"/>
      <c r="D13" s="538" t="s">
        <v>94</v>
      </c>
      <c r="E13" s="539"/>
      <c r="F13" s="539"/>
      <c r="G13" s="539"/>
      <c r="H13" s="539"/>
      <c r="I13" s="539"/>
      <c r="J13" s="539"/>
      <c r="K13" s="540"/>
      <c r="L13" s="114"/>
      <c r="M13" s="541"/>
      <c r="N13" s="542"/>
      <c r="O13" s="541"/>
      <c r="P13" s="542"/>
    </row>
    <row r="14" spans="1:16" ht="11.25">
      <c r="A14" s="27"/>
      <c r="B14" s="115"/>
      <c r="C14" s="115"/>
      <c r="D14" s="116"/>
      <c r="E14" s="115"/>
      <c r="F14" s="115"/>
      <c r="G14" s="115"/>
      <c r="H14" s="115"/>
      <c r="I14" s="115"/>
      <c r="J14" s="115"/>
      <c r="K14" s="115"/>
      <c r="L14" s="115"/>
      <c r="M14" s="116"/>
      <c r="N14" s="116"/>
      <c r="O14" s="116"/>
      <c r="P14" s="117"/>
    </row>
    <row r="15" spans="1:16" ht="12" thickBot="1">
      <c r="A15" s="20"/>
      <c r="B15" s="114"/>
      <c r="C15" s="114"/>
      <c r="D15" s="118" t="s">
        <v>32</v>
      </c>
      <c r="E15" s="114"/>
      <c r="F15" s="114"/>
      <c r="G15" s="114"/>
      <c r="H15" s="114"/>
      <c r="I15" s="114"/>
      <c r="J15" s="114"/>
      <c r="K15" s="114"/>
      <c r="L15" s="114"/>
      <c r="M15" s="543" t="s">
        <v>33</v>
      </c>
      <c r="N15" s="543"/>
      <c r="O15" s="118"/>
      <c r="P15" s="119"/>
    </row>
    <row r="16" spans="1:16" ht="12" thickBot="1">
      <c r="A16" s="20"/>
      <c r="B16" s="114"/>
      <c r="C16" s="114"/>
      <c r="D16" s="28"/>
      <c r="E16" s="114"/>
      <c r="F16" s="118"/>
      <c r="G16" s="114"/>
      <c r="H16" s="118"/>
      <c r="I16" s="114"/>
      <c r="J16" s="114"/>
      <c r="K16" s="114"/>
      <c r="L16" s="114"/>
      <c r="M16" s="544">
        <v>42338</v>
      </c>
      <c r="N16" s="545"/>
      <c r="O16" s="118"/>
      <c r="P16" s="120"/>
    </row>
    <row r="17" spans="1:16" ht="11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14"/>
      <c r="N17" s="30"/>
      <c r="O17" s="30"/>
      <c r="P17" s="121"/>
    </row>
    <row r="18" spans="1:16" ht="12.75">
      <c r="A18" s="122"/>
      <c r="B18" s="31"/>
      <c r="C18" s="31"/>
      <c r="D18" s="103" t="s">
        <v>34</v>
      </c>
      <c r="E18" s="31"/>
      <c r="F18" s="31"/>
      <c r="G18" s="31"/>
      <c r="H18" s="31"/>
      <c r="I18" s="31"/>
      <c r="J18" s="31"/>
      <c r="K18" s="31"/>
      <c r="L18" s="31"/>
      <c r="M18" s="19"/>
      <c r="N18" s="31"/>
      <c r="O18" s="31"/>
      <c r="P18" s="123"/>
    </row>
    <row r="19" spans="1:16" ht="11.25">
      <c r="A19" s="124" t="s">
        <v>35</v>
      </c>
      <c r="B19" s="33"/>
      <c r="C19" s="34"/>
      <c r="D19" s="35" t="s">
        <v>36</v>
      </c>
      <c r="E19" s="34"/>
      <c r="F19" s="35" t="s">
        <v>37</v>
      </c>
      <c r="G19" s="33"/>
      <c r="H19" s="34"/>
      <c r="I19" s="35"/>
      <c r="J19" s="33"/>
      <c r="K19" s="35" t="s">
        <v>38</v>
      </c>
      <c r="L19" s="33"/>
      <c r="M19" s="33"/>
      <c r="N19" s="34"/>
      <c r="O19" s="35" t="s">
        <v>39</v>
      </c>
      <c r="P19" s="125"/>
    </row>
    <row r="20" spans="1:16" ht="12.75">
      <c r="A20" s="126"/>
      <c r="B20" s="36"/>
      <c r="C20" s="37"/>
      <c r="D20" s="38"/>
      <c r="E20" s="39"/>
      <c r="F20" s="40"/>
      <c r="G20" s="36"/>
      <c r="H20" s="37"/>
      <c r="I20" s="38"/>
      <c r="J20" s="41"/>
      <c r="K20" s="40"/>
      <c r="L20" s="36"/>
      <c r="M20" s="42"/>
      <c r="N20" s="37"/>
      <c r="O20" s="40"/>
      <c r="P20" s="127"/>
    </row>
    <row r="21" spans="1:16" ht="12.75">
      <c r="A21" s="122"/>
      <c r="B21" s="31"/>
      <c r="C21" s="31"/>
      <c r="D21" s="32" t="s">
        <v>40</v>
      </c>
      <c r="E21" s="31"/>
      <c r="F21" s="31"/>
      <c r="G21" s="31"/>
      <c r="H21" s="31"/>
      <c r="I21" s="43"/>
      <c r="J21" s="31"/>
      <c r="K21" s="31"/>
      <c r="L21" s="31"/>
      <c r="M21" s="30"/>
      <c r="N21" s="31"/>
      <c r="O21" s="31"/>
      <c r="P21" s="123"/>
    </row>
    <row r="22" spans="1:16" ht="15.75">
      <c r="A22" s="128" t="s">
        <v>41</v>
      </c>
      <c r="B22" s="45"/>
      <c r="C22" s="47"/>
      <c r="D22" s="47"/>
      <c r="E22" s="48"/>
      <c r="F22" s="44" t="s">
        <v>42</v>
      </c>
      <c r="G22" s="49"/>
      <c r="H22" s="46"/>
      <c r="I22" s="47"/>
      <c r="J22" s="47"/>
      <c r="K22" s="44" t="s">
        <v>43</v>
      </c>
      <c r="L22" s="49"/>
      <c r="M22" s="129"/>
      <c r="N22" s="47"/>
      <c r="O22" s="47"/>
      <c r="P22" s="130"/>
    </row>
    <row r="23" spans="1:16" ht="21" customHeight="1">
      <c r="A23" s="131" t="s">
        <v>8</v>
      </c>
      <c r="B23" s="493" t="s">
        <v>11</v>
      </c>
      <c r="C23" s="210" t="s">
        <v>106</v>
      </c>
      <c r="D23" s="494">
        <f>SUM(položky!G10)</f>
        <v>0</v>
      </c>
      <c r="E23" s="52"/>
      <c r="F23" s="50" t="s">
        <v>10</v>
      </c>
      <c r="G23" s="53" t="s">
        <v>45</v>
      </c>
      <c r="H23" s="54"/>
      <c r="I23" s="55"/>
      <c r="J23" s="56"/>
      <c r="K23" s="50" t="s">
        <v>46</v>
      </c>
      <c r="L23" s="57" t="s">
        <v>304</v>
      </c>
      <c r="M23" s="58"/>
      <c r="N23" s="58"/>
      <c r="O23" s="59"/>
      <c r="P23" s="496">
        <f>SUM(VRN!G21)</f>
        <v>0</v>
      </c>
    </row>
    <row r="24" spans="1:16" ht="21.75" customHeight="1">
      <c r="A24" s="131" t="s">
        <v>47</v>
      </c>
      <c r="B24" s="210" t="s">
        <v>299</v>
      </c>
      <c r="C24" s="210" t="s">
        <v>106</v>
      </c>
      <c r="D24" s="494">
        <f>SUM(položky!G144)</f>
        <v>0</v>
      </c>
      <c r="E24" s="52"/>
      <c r="F24" s="50" t="s">
        <v>17</v>
      </c>
      <c r="G24" s="114" t="s">
        <v>49</v>
      </c>
      <c r="H24" s="54"/>
      <c r="I24" s="55"/>
      <c r="J24" s="56"/>
      <c r="K24" s="50" t="s">
        <v>50</v>
      </c>
      <c r="L24" s="57" t="s">
        <v>51</v>
      </c>
      <c r="M24" s="114"/>
      <c r="N24" s="58"/>
      <c r="O24" s="59"/>
      <c r="P24" s="496"/>
    </row>
    <row r="25" spans="1:16" ht="19.5" customHeight="1">
      <c r="A25" s="131" t="s">
        <v>52</v>
      </c>
      <c r="B25" s="291"/>
      <c r="C25" s="51" t="s">
        <v>44</v>
      </c>
      <c r="D25" s="494"/>
      <c r="E25" s="52"/>
      <c r="F25" s="50" t="s">
        <v>53</v>
      </c>
      <c r="G25" s="53" t="s">
        <v>54</v>
      </c>
      <c r="H25" s="54"/>
      <c r="I25" s="55"/>
      <c r="J25" s="56"/>
      <c r="K25" s="50" t="s">
        <v>55</v>
      </c>
      <c r="L25" s="57" t="s">
        <v>56</v>
      </c>
      <c r="M25" s="58"/>
      <c r="N25" s="58"/>
      <c r="O25" s="59"/>
      <c r="P25" s="496"/>
    </row>
    <row r="26" spans="1:16" ht="19.5" customHeight="1">
      <c r="A26" s="131" t="s">
        <v>57</v>
      </c>
      <c r="B26" s="51"/>
      <c r="C26" s="51" t="s">
        <v>48</v>
      </c>
      <c r="D26" s="494"/>
      <c r="E26" s="52"/>
      <c r="F26" s="50" t="s">
        <v>58</v>
      </c>
      <c r="G26" s="53"/>
      <c r="H26" s="54"/>
      <c r="I26" s="55"/>
      <c r="J26" s="56"/>
      <c r="K26" s="50" t="s">
        <v>59</v>
      </c>
      <c r="L26" s="57" t="s">
        <v>60</v>
      </c>
      <c r="M26" s="114"/>
      <c r="N26" s="58"/>
      <c r="O26" s="59"/>
      <c r="P26" s="496"/>
    </row>
    <row r="27" spans="1:16" ht="19.5" customHeight="1">
      <c r="A27" s="131" t="s">
        <v>9</v>
      </c>
      <c r="B27" s="291"/>
      <c r="C27" s="51" t="s">
        <v>44</v>
      </c>
      <c r="D27" s="494"/>
      <c r="E27" s="52"/>
      <c r="F27" s="60"/>
      <c r="G27" s="58"/>
      <c r="H27" s="54"/>
      <c r="I27" s="61"/>
      <c r="J27" s="56"/>
      <c r="K27" s="50" t="s">
        <v>61</v>
      </c>
      <c r="L27" s="57" t="s">
        <v>62</v>
      </c>
      <c r="M27" s="58"/>
      <c r="N27" s="58"/>
      <c r="O27" s="59"/>
      <c r="P27" s="496"/>
    </row>
    <row r="28" spans="1:16" ht="18" customHeight="1">
      <c r="A28" s="131" t="s">
        <v>63</v>
      </c>
      <c r="B28" s="51"/>
      <c r="C28" s="51" t="s">
        <v>48</v>
      </c>
      <c r="D28" s="498"/>
      <c r="E28" s="495"/>
      <c r="F28" s="60"/>
      <c r="G28" s="58"/>
      <c r="H28" s="54"/>
      <c r="I28" s="61"/>
      <c r="J28" s="56"/>
      <c r="K28" s="50" t="s">
        <v>64</v>
      </c>
      <c r="L28" s="53" t="s">
        <v>65</v>
      </c>
      <c r="M28" s="114"/>
      <c r="N28" s="58"/>
      <c r="O28" s="54"/>
      <c r="P28" s="496"/>
    </row>
    <row r="29" spans="1:16" ht="18" customHeight="1">
      <c r="A29" s="131" t="s">
        <v>66</v>
      </c>
      <c r="B29" s="62" t="s">
        <v>67</v>
      </c>
      <c r="C29" s="58"/>
      <c r="D29" s="499">
        <f>SUM(D23:D27)</f>
        <v>0</v>
      </c>
      <c r="E29" s="63"/>
      <c r="F29" s="50" t="s">
        <v>68</v>
      </c>
      <c r="G29" s="62" t="s">
        <v>69</v>
      </c>
      <c r="H29" s="54"/>
      <c r="I29" s="64"/>
      <c r="J29" s="65"/>
      <c r="K29" s="50" t="s">
        <v>70</v>
      </c>
      <c r="L29" s="62" t="s">
        <v>71</v>
      </c>
      <c r="M29" s="58"/>
      <c r="N29" s="58"/>
      <c r="O29" s="54"/>
      <c r="P29" s="497">
        <f>SUM(P23:P28)</f>
        <v>0</v>
      </c>
    </row>
    <row r="30" spans="1:16" ht="18.75" customHeight="1">
      <c r="A30" s="132" t="s">
        <v>72</v>
      </c>
      <c r="B30" s="67" t="s">
        <v>73</v>
      </c>
      <c r="C30" s="69"/>
      <c r="D30" s="70"/>
      <c r="E30" s="71"/>
      <c r="F30" s="66" t="s">
        <v>74</v>
      </c>
      <c r="G30" s="67" t="s">
        <v>75</v>
      </c>
      <c r="H30" s="69"/>
      <c r="I30" s="72"/>
      <c r="J30" s="73"/>
      <c r="K30" s="66" t="s">
        <v>76</v>
      </c>
      <c r="L30" s="67" t="s">
        <v>77</v>
      </c>
      <c r="M30" s="30"/>
      <c r="N30" s="68"/>
      <c r="O30" s="69"/>
      <c r="P30" s="133"/>
    </row>
    <row r="31" spans="1:16" ht="15.75">
      <c r="A31" s="74"/>
      <c r="B31" s="75"/>
      <c r="C31" s="76"/>
      <c r="D31" s="76"/>
      <c r="E31" s="76"/>
      <c r="F31" s="76"/>
      <c r="G31" s="76"/>
      <c r="H31" s="76"/>
      <c r="I31" s="76"/>
      <c r="J31" s="76"/>
      <c r="K31" s="44" t="s">
        <v>78</v>
      </c>
      <c r="L31" s="77"/>
      <c r="M31" s="78"/>
      <c r="N31" s="78"/>
      <c r="O31" s="78"/>
      <c r="P31" s="134">
        <f>SUM(P29+D29)</f>
        <v>0</v>
      </c>
    </row>
    <row r="32" spans="1:16" ht="11.25">
      <c r="A32" s="27"/>
      <c r="B32" s="115"/>
      <c r="C32" s="115"/>
      <c r="D32" s="115"/>
      <c r="E32" s="115"/>
      <c r="F32" s="115"/>
      <c r="G32" s="115"/>
      <c r="H32" s="115"/>
      <c r="I32" s="115"/>
      <c r="J32" s="115"/>
      <c r="K32" s="79"/>
      <c r="L32" s="80" t="s">
        <v>79</v>
      </c>
      <c r="M32" s="82" t="s">
        <v>80</v>
      </c>
      <c r="N32" s="81"/>
      <c r="O32" s="82" t="s">
        <v>81</v>
      </c>
      <c r="P32" s="135" t="s">
        <v>82</v>
      </c>
    </row>
    <row r="33" spans="1:16" ht="16.5" customHeight="1">
      <c r="A33" s="83"/>
      <c r="B33" s="136"/>
      <c r="C33" s="136"/>
      <c r="D33" s="136"/>
      <c r="E33" s="136"/>
      <c r="F33" s="136"/>
      <c r="G33" s="136"/>
      <c r="H33" s="136"/>
      <c r="I33" s="136"/>
      <c r="J33" s="136"/>
      <c r="K33" s="84"/>
      <c r="L33" s="85" t="s">
        <v>83</v>
      </c>
      <c r="M33" s="86">
        <v>15</v>
      </c>
      <c r="N33" s="546">
        <v>0</v>
      </c>
      <c r="O33" s="546"/>
      <c r="P33" s="137">
        <v>0</v>
      </c>
    </row>
    <row r="34" spans="1:16" ht="19.5" customHeight="1">
      <c r="A34" s="83"/>
      <c r="B34" s="136"/>
      <c r="C34" s="136"/>
      <c r="D34" s="136"/>
      <c r="E34" s="136"/>
      <c r="F34" s="136"/>
      <c r="G34" s="136"/>
      <c r="H34" s="136"/>
      <c r="I34" s="136"/>
      <c r="J34" s="136"/>
      <c r="K34" s="84"/>
      <c r="L34" s="87" t="s">
        <v>84</v>
      </c>
      <c r="M34" s="88">
        <v>21</v>
      </c>
      <c r="N34" s="536">
        <f>P31</f>
        <v>0</v>
      </c>
      <c r="O34" s="537"/>
      <c r="P34" s="138">
        <f>PRODUCT(M34,N34)/100</f>
        <v>0</v>
      </c>
    </row>
    <row r="35" spans="1:16" ht="21.75" customHeight="1">
      <c r="A35" s="83"/>
      <c r="B35" s="136"/>
      <c r="C35" s="136"/>
      <c r="D35" s="136"/>
      <c r="E35" s="136"/>
      <c r="F35" s="136"/>
      <c r="G35" s="136"/>
      <c r="H35" s="136"/>
      <c r="I35" s="136"/>
      <c r="J35" s="136"/>
      <c r="K35" s="89"/>
      <c r="L35" s="90" t="s">
        <v>85</v>
      </c>
      <c r="M35" s="92"/>
      <c r="N35" s="91"/>
      <c r="O35" s="93"/>
      <c r="P35" s="139">
        <f>SUM(P31,P34)</f>
        <v>0</v>
      </c>
    </row>
    <row r="36" spans="1:16" ht="15.75">
      <c r="A36" s="83"/>
      <c r="B36" s="136"/>
      <c r="C36" s="136"/>
      <c r="D36" s="136"/>
      <c r="E36" s="136"/>
      <c r="F36" s="136"/>
      <c r="G36" s="136"/>
      <c r="H36" s="136"/>
      <c r="I36" s="136"/>
      <c r="J36" s="136"/>
      <c r="K36" s="94" t="s">
        <v>86</v>
      </c>
      <c r="L36" s="95"/>
      <c r="M36" s="96"/>
      <c r="N36" s="95"/>
      <c r="O36" s="95"/>
      <c r="P36" s="140"/>
    </row>
    <row r="37" spans="1:16" ht="12.75">
      <c r="A37" s="83"/>
      <c r="B37" s="136"/>
      <c r="C37" s="136"/>
      <c r="D37" s="136"/>
      <c r="E37" s="136"/>
      <c r="F37" s="136"/>
      <c r="G37" s="136"/>
      <c r="H37" s="136"/>
      <c r="I37" s="136"/>
      <c r="J37" s="136"/>
      <c r="K37" s="97"/>
      <c r="L37" s="98" t="s">
        <v>87</v>
      </c>
      <c r="M37" s="99"/>
      <c r="N37" s="99"/>
      <c r="O37" s="99"/>
      <c r="P37" s="141">
        <v>0</v>
      </c>
    </row>
    <row r="38" spans="1:16" ht="12.75">
      <c r="A38" s="83"/>
      <c r="B38" s="136"/>
      <c r="C38" s="136"/>
      <c r="D38" s="136"/>
      <c r="E38" s="136"/>
      <c r="F38" s="136"/>
      <c r="G38" s="136"/>
      <c r="H38" s="136"/>
      <c r="I38" s="136"/>
      <c r="J38" s="136"/>
      <c r="K38" s="97"/>
      <c r="L38" s="98" t="s">
        <v>88</v>
      </c>
      <c r="M38" s="99"/>
      <c r="N38" s="99"/>
      <c r="O38" s="99"/>
      <c r="P38" s="141">
        <v>0</v>
      </c>
    </row>
    <row r="39" spans="1:16" ht="13.5" thickBot="1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2"/>
      <c r="L39" s="142" t="s">
        <v>89</v>
      </c>
      <c r="M39" s="143"/>
      <c r="N39" s="143"/>
      <c r="O39" s="143"/>
      <c r="P39" s="144">
        <v>0</v>
      </c>
    </row>
  </sheetData>
  <sheetProtection/>
  <mergeCells count="25">
    <mergeCell ref="D12:K12"/>
    <mergeCell ref="M12:N12"/>
    <mergeCell ref="M5:N5"/>
    <mergeCell ref="D6:K6"/>
    <mergeCell ref="M6:N6"/>
    <mergeCell ref="M8:N8"/>
    <mergeCell ref="O5:P5"/>
    <mergeCell ref="M7:N7"/>
    <mergeCell ref="D7:K7"/>
    <mergeCell ref="D5:K5"/>
    <mergeCell ref="D9:K9"/>
    <mergeCell ref="M9:N9"/>
    <mergeCell ref="B10:C10"/>
    <mergeCell ref="D11:K11"/>
    <mergeCell ref="B11:C11"/>
    <mergeCell ref="M11:N11"/>
    <mergeCell ref="D10:K10"/>
    <mergeCell ref="M10:N10"/>
    <mergeCell ref="N34:O34"/>
    <mergeCell ref="D13:K13"/>
    <mergeCell ref="M13:N13"/>
    <mergeCell ref="O13:P13"/>
    <mergeCell ref="M15:N15"/>
    <mergeCell ref="M16:N16"/>
    <mergeCell ref="N33:O3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headerFooter alignWithMargins="0">
    <oddFooter>&amp;L&amp;F&amp;C&amp;P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J21" sqref="J21"/>
    </sheetView>
  </sheetViews>
  <sheetFormatPr defaultColWidth="9.33203125" defaultRowHeight="10.5"/>
  <cols>
    <col min="2" max="2" width="75" style="0" customWidth="1"/>
    <col min="3" max="3" width="19.83203125" style="0" customWidth="1"/>
  </cols>
  <sheetData>
    <row r="1" spans="1:3" ht="18">
      <c r="A1" s="7" t="s">
        <v>90</v>
      </c>
      <c r="B1" s="8"/>
      <c r="C1" s="8"/>
    </row>
    <row r="2" spans="1:3" ht="12.75">
      <c r="A2" s="156" t="s">
        <v>103</v>
      </c>
      <c r="B2" s="573" t="s">
        <v>208</v>
      </c>
      <c r="C2" s="574"/>
    </row>
    <row r="3" spans="1:3" ht="12.75">
      <c r="A3" s="156" t="s">
        <v>95</v>
      </c>
      <c r="B3" s="156" t="s">
        <v>210</v>
      </c>
      <c r="C3" s="156"/>
    </row>
    <row r="4" spans="1:3" ht="12.75">
      <c r="A4" s="156" t="s">
        <v>213</v>
      </c>
      <c r="B4" s="156"/>
      <c r="C4" s="157" t="s">
        <v>318</v>
      </c>
    </row>
    <row r="5" spans="1:3" ht="12.75">
      <c r="A5" s="156" t="s">
        <v>313</v>
      </c>
      <c r="B5" s="156"/>
      <c r="C5" s="157"/>
    </row>
    <row r="6" spans="1:3" ht="11.25" thickBot="1">
      <c r="A6" s="8"/>
      <c r="B6" s="8"/>
      <c r="C6" s="8"/>
    </row>
    <row r="7" spans="1:3" ht="12" thickBot="1">
      <c r="A7" s="10" t="s">
        <v>91</v>
      </c>
      <c r="B7" s="10" t="s">
        <v>3</v>
      </c>
      <c r="C7" s="10" t="s">
        <v>92</v>
      </c>
    </row>
    <row r="8" spans="1:3" ht="12" thickBot="1">
      <c r="A8" s="10" t="s">
        <v>8</v>
      </c>
      <c r="B8" s="10" t="s">
        <v>47</v>
      </c>
      <c r="C8" s="10">
        <v>3</v>
      </c>
    </row>
    <row r="9" spans="1:3" ht="27" customHeight="1">
      <c r="A9" s="146"/>
      <c r="B9" s="212" t="s">
        <v>152</v>
      </c>
      <c r="C9" s="145"/>
    </row>
    <row r="10" spans="1:3" ht="15" customHeight="1">
      <c r="A10" s="146"/>
      <c r="B10" s="492" t="s">
        <v>209</v>
      </c>
      <c r="C10" s="145"/>
    </row>
    <row r="11" spans="1:3" ht="13.5" customHeight="1">
      <c r="A11" s="147">
        <v>1</v>
      </c>
      <c r="B11" s="149" t="s">
        <v>105</v>
      </c>
      <c r="C11" s="489">
        <f>SUM(položky!G11)</f>
        <v>0</v>
      </c>
    </row>
    <row r="12" spans="1:3" ht="13.5" customHeight="1">
      <c r="A12" s="285">
        <v>12</v>
      </c>
      <c r="B12" s="285" t="s">
        <v>107</v>
      </c>
      <c r="C12" s="489">
        <f>SUM(položky!G27)</f>
        <v>0</v>
      </c>
    </row>
    <row r="13" spans="1:3" ht="13.5" customHeight="1">
      <c r="A13" s="147">
        <v>16</v>
      </c>
      <c r="B13" s="149" t="s">
        <v>96</v>
      </c>
      <c r="C13" s="489">
        <f>SUM(položky!G38)</f>
        <v>0</v>
      </c>
    </row>
    <row r="14" spans="1:3" ht="13.5" customHeight="1">
      <c r="A14" s="285">
        <v>18</v>
      </c>
      <c r="B14" s="285" t="s">
        <v>129</v>
      </c>
      <c r="C14" s="489">
        <f>SUM(položky!G51)</f>
        <v>0</v>
      </c>
    </row>
    <row r="15" spans="1:3" ht="13.5" customHeight="1">
      <c r="A15" s="534">
        <v>183</v>
      </c>
      <c r="B15" s="534" t="s">
        <v>352</v>
      </c>
      <c r="C15" s="489">
        <f>SUM(položky!G56)</f>
        <v>0</v>
      </c>
    </row>
    <row r="16" spans="1:3" ht="13.5" customHeight="1">
      <c r="A16" s="285">
        <v>2</v>
      </c>
      <c r="B16" s="285" t="s">
        <v>245</v>
      </c>
      <c r="C16" s="489">
        <f>SUM(položky!G62)</f>
        <v>0</v>
      </c>
    </row>
    <row r="17" spans="1:3" ht="13.5" customHeight="1">
      <c r="A17" s="285">
        <v>21</v>
      </c>
      <c r="B17" s="285" t="s">
        <v>255</v>
      </c>
      <c r="C17" s="489">
        <f>SUM(položky!G68)</f>
        <v>0</v>
      </c>
    </row>
    <row r="18" spans="1:3" ht="13.5" customHeight="1">
      <c r="A18" s="148" t="s">
        <v>9</v>
      </c>
      <c r="B18" s="148" t="s">
        <v>256</v>
      </c>
      <c r="C18" s="489">
        <f>SUM(položky!G74)</f>
        <v>0</v>
      </c>
    </row>
    <row r="19" spans="1:3" ht="13.5" customHeight="1">
      <c r="A19" s="356" t="s">
        <v>170</v>
      </c>
      <c r="B19" s="356" t="s">
        <v>263</v>
      </c>
      <c r="C19" s="489">
        <f>SUM(položky!G84)</f>
        <v>0</v>
      </c>
    </row>
    <row r="20" spans="1:3" ht="13.5" customHeight="1">
      <c r="A20" s="356" t="s">
        <v>169</v>
      </c>
      <c r="B20" s="356" t="s">
        <v>264</v>
      </c>
      <c r="C20" s="489">
        <f>SUM(položky!G94)</f>
        <v>0</v>
      </c>
    </row>
    <row r="21" spans="1:3" ht="13.5" customHeight="1">
      <c r="A21" s="356" t="s">
        <v>349</v>
      </c>
      <c r="B21" s="356" t="s">
        <v>350</v>
      </c>
      <c r="C21" s="489">
        <f>SUM(položky!G101)</f>
        <v>0</v>
      </c>
    </row>
    <row r="22" spans="1:3" ht="13.5" customHeight="1">
      <c r="A22" s="356" t="s">
        <v>10</v>
      </c>
      <c r="B22" s="428" t="s">
        <v>274</v>
      </c>
      <c r="C22" s="489">
        <f>SUM(položky!G108)</f>
        <v>0</v>
      </c>
    </row>
    <row r="23" spans="1:3" ht="13.5" customHeight="1">
      <c r="A23" s="283" t="s">
        <v>117</v>
      </c>
      <c r="B23" s="284" t="s">
        <v>118</v>
      </c>
      <c r="C23" s="490">
        <f>SUM(položky!G111)</f>
        <v>0</v>
      </c>
    </row>
    <row r="24" spans="1:3" ht="13.5" customHeight="1">
      <c r="A24" s="148" t="s">
        <v>18</v>
      </c>
      <c r="B24" s="355" t="s">
        <v>99</v>
      </c>
      <c r="C24" s="490">
        <f>SUM(položky!G131)</f>
        <v>0</v>
      </c>
    </row>
    <row r="25" spans="1:3" ht="13.5" customHeight="1">
      <c r="A25" s="285">
        <v>763</v>
      </c>
      <c r="B25" s="285" t="s">
        <v>298</v>
      </c>
      <c r="C25" s="490">
        <f>SUM(položky!G145)</f>
        <v>0</v>
      </c>
    </row>
    <row r="26" spans="1:3" ht="13.5" customHeight="1" thickBot="1">
      <c r="A26" s="285" t="s">
        <v>301</v>
      </c>
      <c r="B26" s="148" t="s">
        <v>285</v>
      </c>
      <c r="C26" s="490">
        <f>SUM(položky!G147)</f>
        <v>0</v>
      </c>
    </row>
    <row r="27" spans="1:3" ht="22.5" customHeight="1">
      <c r="A27" s="487"/>
      <c r="B27" s="488" t="s">
        <v>101</v>
      </c>
      <c r="C27" s="491">
        <f>SUM(C11:C26)</f>
        <v>0</v>
      </c>
    </row>
  </sheetData>
  <sheetProtection/>
  <mergeCells count="1">
    <mergeCell ref="B2:C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Footer>&amp;L&amp;F&amp;C&amp;P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6"/>
  <sheetViews>
    <sheetView showGridLines="0" tabSelected="1" zoomScalePageLayoutView="0" workbookViewId="0" topLeftCell="A1">
      <pane ySplit="9" topLeftCell="BM10" activePane="bottomLeft" state="frozen"/>
      <selection pane="topLeft" activeCell="A1" sqref="A1"/>
      <selection pane="bottomLeft" activeCell="F12" sqref="F12:F155"/>
    </sheetView>
  </sheetViews>
  <sheetFormatPr defaultColWidth="10.5" defaultRowHeight="12" customHeight="1"/>
  <cols>
    <col min="1" max="1" width="8.33203125" style="2" customWidth="1"/>
    <col min="2" max="2" width="13.83203125" style="3" customWidth="1"/>
    <col min="3" max="3" width="77.33203125" style="3" customWidth="1"/>
    <col min="4" max="4" width="6.33203125" style="3" customWidth="1"/>
    <col min="5" max="5" width="9.83203125" style="4" customWidth="1"/>
    <col min="6" max="6" width="11.66015625" style="5" customWidth="1"/>
    <col min="7" max="7" width="15.33203125" style="5" customWidth="1"/>
    <col min="8" max="16384" width="10.5" style="1" customWidth="1"/>
  </cols>
  <sheetData>
    <row r="1" spans="1:7" s="6" customFormat="1" ht="24" customHeight="1">
      <c r="A1" s="150" t="s">
        <v>0</v>
      </c>
      <c r="B1" s="151"/>
      <c r="C1" s="151"/>
      <c r="D1" s="8"/>
      <c r="E1" s="9"/>
      <c r="F1" s="8"/>
      <c r="G1" s="8"/>
    </row>
    <row r="2" spans="1:7" s="6" customFormat="1" ht="12.75" customHeight="1">
      <c r="A2" s="156" t="s">
        <v>103</v>
      </c>
      <c r="B2" s="573" t="s">
        <v>208</v>
      </c>
      <c r="C2" s="574"/>
      <c r="D2" s="157"/>
      <c r="E2" s="158"/>
      <c r="F2" s="8"/>
      <c r="G2" s="8"/>
    </row>
    <row r="3" spans="1:7" s="6" customFormat="1" ht="12.75" customHeight="1">
      <c r="A3" s="156" t="s">
        <v>95</v>
      </c>
      <c r="B3" s="156" t="s">
        <v>209</v>
      </c>
      <c r="C3" s="156"/>
      <c r="D3" s="157"/>
      <c r="E3" s="158"/>
      <c r="F3" s="8"/>
      <c r="G3" s="8"/>
    </row>
    <row r="4" spans="1:7" s="6" customFormat="1" ht="12.75" customHeight="1">
      <c r="A4" s="156" t="s">
        <v>213</v>
      </c>
      <c r="B4" s="156"/>
      <c r="C4" s="157"/>
      <c r="D4" s="157"/>
      <c r="E4" s="158"/>
      <c r="F4" s="8"/>
      <c r="G4" s="8"/>
    </row>
    <row r="5" spans="1:7" s="6" customFormat="1" ht="12.75" customHeight="1">
      <c r="A5" s="156" t="s">
        <v>312</v>
      </c>
      <c r="B5" s="156"/>
      <c r="C5" s="157"/>
      <c r="D5" s="157"/>
      <c r="E5" s="158"/>
      <c r="F5" s="506" t="s">
        <v>317</v>
      </c>
      <c r="G5" s="507">
        <v>42338</v>
      </c>
    </row>
    <row r="6" spans="1:7" s="6" customFormat="1" ht="6" customHeight="1" thickBot="1">
      <c r="A6" s="8"/>
      <c r="B6" s="8"/>
      <c r="C6" s="8"/>
      <c r="D6" s="8"/>
      <c r="E6" s="9"/>
      <c r="F6" s="8"/>
      <c r="G6" s="8"/>
    </row>
    <row r="7" spans="1:7" s="6" customFormat="1" ht="24" customHeight="1" thickBot="1">
      <c r="A7" s="15" t="s">
        <v>1</v>
      </c>
      <c r="B7" s="15" t="s">
        <v>2</v>
      </c>
      <c r="C7" s="15" t="s">
        <v>3</v>
      </c>
      <c r="D7" s="15" t="s">
        <v>4</v>
      </c>
      <c r="E7" s="16" t="s">
        <v>5</v>
      </c>
      <c r="F7" s="15" t="s">
        <v>6</v>
      </c>
      <c r="G7" s="15" t="s">
        <v>7</v>
      </c>
    </row>
    <row r="8" spans="1:7" s="6" customFormat="1" ht="12.75" customHeight="1" thickBot="1">
      <c r="A8" s="10" t="s">
        <v>8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6" customFormat="1" ht="4.5" customHeight="1">
      <c r="A9" s="8"/>
      <c r="B9" s="8"/>
      <c r="C9" s="8"/>
      <c r="D9" s="8"/>
      <c r="E9" s="9"/>
      <c r="F9" s="8"/>
      <c r="G9" s="8"/>
    </row>
    <row r="10" spans="1:9" s="6" customFormat="1" ht="21" customHeight="1">
      <c r="A10" s="11"/>
      <c r="B10" s="177" t="s">
        <v>11</v>
      </c>
      <c r="C10" s="177" t="s">
        <v>12</v>
      </c>
      <c r="D10" s="12"/>
      <c r="E10" s="13"/>
      <c r="F10" s="14"/>
      <c r="G10" s="477">
        <f>SUM(G11+G27+G38+G51+G56+G62+G68+G74+G84+G94+G101+G108+G111+G131)</f>
        <v>0</v>
      </c>
      <c r="I10" s="535"/>
    </row>
    <row r="11" spans="1:7" s="6" customFormat="1" ht="21" customHeight="1" thickBot="1">
      <c r="A11" s="178"/>
      <c r="B11" s="177">
        <v>1</v>
      </c>
      <c r="C11" s="177" t="s">
        <v>104</v>
      </c>
      <c r="D11" s="177"/>
      <c r="E11" s="179"/>
      <c r="F11" s="176"/>
      <c r="G11" s="178">
        <f>SUM(G12:G26)</f>
        <v>0</v>
      </c>
    </row>
    <row r="12" spans="1:7" s="6" customFormat="1" ht="24" customHeight="1">
      <c r="A12" s="403">
        <v>1</v>
      </c>
      <c r="B12" s="246" t="s">
        <v>327</v>
      </c>
      <c r="C12" s="246" t="s">
        <v>328</v>
      </c>
      <c r="D12" s="211" t="s">
        <v>144</v>
      </c>
      <c r="E12" s="516">
        <v>2</v>
      </c>
      <c r="F12" s="278"/>
      <c r="G12" s="162">
        <f>SUM(E12*F12)</f>
        <v>0</v>
      </c>
    </row>
    <row r="13" spans="1:7" s="6" customFormat="1" ht="24" customHeight="1">
      <c r="A13" s="268">
        <v>2</v>
      </c>
      <c r="B13" s="217" t="s">
        <v>329</v>
      </c>
      <c r="C13" s="250" t="s">
        <v>222</v>
      </c>
      <c r="D13" s="250" t="s">
        <v>144</v>
      </c>
      <c r="E13" s="515">
        <v>2</v>
      </c>
      <c r="F13" s="290"/>
      <c r="G13" s="233">
        <f>SUM(E13*F13)</f>
        <v>0</v>
      </c>
    </row>
    <row r="14" spans="1:7" s="6" customFormat="1" ht="33" customHeight="1">
      <c r="A14" s="268">
        <v>3</v>
      </c>
      <c r="B14" s="172" t="s">
        <v>294</v>
      </c>
      <c r="C14" s="172" t="s">
        <v>295</v>
      </c>
      <c r="D14" s="250" t="s">
        <v>13</v>
      </c>
      <c r="E14" s="290">
        <v>52.5</v>
      </c>
      <c r="F14" s="290"/>
      <c r="G14" s="233">
        <f>SUM(E14*F14)</f>
        <v>0</v>
      </c>
    </row>
    <row r="15" spans="1:7" s="6" customFormat="1" ht="30" customHeight="1">
      <c r="A15" s="268">
        <v>4</v>
      </c>
      <c r="B15" s="172">
        <v>113107162</v>
      </c>
      <c r="C15" s="172" t="s">
        <v>215</v>
      </c>
      <c r="D15" s="250" t="s">
        <v>13</v>
      </c>
      <c r="E15" s="290">
        <v>132.2</v>
      </c>
      <c r="F15" s="290"/>
      <c r="G15" s="349">
        <f>SUM(E15*F15)</f>
        <v>0</v>
      </c>
    </row>
    <row r="16" spans="1:7" s="6" customFormat="1" ht="22.5" customHeight="1">
      <c r="A16" s="268"/>
      <c r="B16" s="172"/>
      <c r="C16" s="172" t="s">
        <v>227</v>
      </c>
      <c r="D16" s="250"/>
      <c r="E16" s="290"/>
      <c r="F16" s="290"/>
      <c r="G16" s="349"/>
    </row>
    <row r="17" spans="1:7" s="6" customFormat="1" ht="24" customHeight="1">
      <c r="A17" s="395">
        <v>5</v>
      </c>
      <c r="B17" s="293" t="s">
        <v>220</v>
      </c>
      <c r="C17" s="294" t="s">
        <v>221</v>
      </c>
      <c r="D17" s="293" t="s">
        <v>13</v>
      </c>
      <c r="E17" s="232">
        <v>190.05</v>
      </c>
      <c r="F17" s="396"/>
      <c r="G17" s="261">
        <f>SUM(E17*F17)</f>
        <v>0</v>
      </c>
    </row>
    <row r="18" spans="1:7" s="6" customFormat="1" ht="21" customHeight="1">
      <c r="A18" s="395"/>
      <c r="B18" s="293"/>
      <c r="C18" s="172" t="s">
        <v>228</v>
      </c>
      <c r="D18" s="293"/>
      <c r="E18" s="232"/>
      <c r="F18" s="396"/>
      <c r="G18" s="261"/>
    </row>
    <row r="19" spans="1:7" s="6" customFormat="1" ht="24" customHeight="1">
      <c r="A19" s="268">
        <v>6</v>
      </c>
      <c r="B19" s="174" t="s">
        <v>217</v>
      </c>
      <c r="C19" s="172" t="s">
        <v>216</v>
      </c>
      <c r="D19" s="250" t="s">
        <v>13</v>
      </c>
      <c r="E19" s="290">
        <v>132.3</v>
      </c>
      <c r="F19" s="290"/>
      <c r="G19" s="349">
        <f>SUM(E19*F19)</f>
        <v>0</v>
      </c>
    </row>
    <row r="20" spans="1:7" s="6" customFormat="1" ht="24" customHeight="1">
      <c r="A20" s="394">
        <v>7</v>
      </c>
      <c r="B20" s="262">
        <v>113107182</v>
      </c>
      <c r="C20" s="172" t="s">
        <v>330</v>
      </c>
      <c r="D20" s="250" t="s">
        <v>13</v>
      </c>
      <c r="E20" s="292">
        <v>190.05</v>
      </c>
      <c r="F20" s="251"/>
      <c r="G20" s="163">
        <f>SUM(F20*E20)</f>
        <v>0</v>
      </c>
    </row>
    <row r="21" spans="1:7" s="6" customFormat="1" ht="24" customHeight="1">
      <c r="A21" s="268">
        <v>8</v>
      </c>
      <c r="B21" s="262">
        <v>113202111</v>
      </c>
      <c r="C21" s="263" t="s">
        <v>153</v>
      </c>
      <c r="D21" s="171" t="s">
        <v>154</v>
      </c>
      <c r="E21" s="292">
        <v>76.65</v>
      </c>
      <c r="F21" s="251"/>
      <c r="G21" s="163">
        <f>SUM(F21*E21)</f>
        <v>0</v>
      </c>
    </row>
    <row r="22" spans="1:7" s="6" customFormat="1" ht="24" customHeight="1">
      <c r="A22" s="394">
        <v>9</v>
      </c>
      <c r="B22" s="262" t="s">
        <v>218</v>
      </c>
      <c r="C22" s="263" t="s">
        <v>219</v>
      </c>
      <c r="D22" s="171" t="s">
        <v>154</v>
      </c>
      <c r="E22" s="292">
        <v>26.25</v>
      </c>
      <c r="F22" s="251"/>
      <c r="G22" s="163">
        <f>SUM(F22*E22)</f>
        <v>0</v>
      </c>
    </row>
    <row r="23" spans="1:7" s="6" customFormat="1" ht="24" customHeight="1">
      <c r="A23" s="268">
        <v>10</v>
      </c>
      <c r="B23" s="293" t="s">
        <v>158</v>
      </c>
      <c r="C23" s="294" t="s">
        <v>159</v>
      </c>
      <c r="D23" s="293" t="s">
        <v>13</v>
      </c>
      <c r="E23" s="251">
        <v>286.86</v>
      </c>
      <c r="F23" s="251"/>
      <c r="G23" s="349">
        <f>SUM(E23*F23)</f>
        <v>0</v>
      </c>
    </row>
    <row r="24" spans="1:7" s="6" customFormat="1" ht="19.5" customHeight="1">
      <c r="A24" s="167"/>
      <c r="B24" s="293"/>
      <c r="C24" s="172" t="s">
        <v>139</v>
      </c>
      <c r="D24" s="293"/>
      <c r="E24" s="251"/>
      <c r="F24" s="251"/>
      <c r="G24" s="349"/>
    </row>
    <row r="25" spans="1:7" s="6" customFormat="1" ht="24" customHeight="1">
      <c r="A25" s="397">
        <v>11</v>
      </c>
      <c r="B25" s="295" t="s">
        <v>331</v>
      </c>
      <c r="C25" s="295" t="s">
        <v>160</v>
      </c>
      <c r="D25" s="295" t="s">
        <v>16</v>
      </c>
      <c r="E25" s="253">
        <v>9.17</v>
      </c>
      <c r="F25" s="253"/>
      <c r="G25" s="398">
        <f>SUM(E25*F25)</f>
        <v>0</v>
      </c>
    </row>
    <row r="26" spans="1:7" s="6" customFormat="1" ht="20.25" customHeight="1" thickBot="1">
      <c r="A26" s="399"/>
      <c r="B26" s="276"/>
      <c r="C26" s="325" t="s">
        <v>226</v>
      </c>
      <c r="D26" s="407"/>
      <c r="E26" s="400"/>
      <c r="F26" s="277"/>
      <c r="G26" s="401"/>
    </row>
    <row r="27" spans="1:7" ht="24" customHeight="1" thickBot="1">
      <c r="A27" s="160"/>
      <c r="B27" s="152">
        <v>12</v>
      </c>
      <c r="C27" s="152" t="s">
        <v>107</v>
      </c>
      <c r="D27" s="364"/>
      <c r="E27" s="161"/>
      <c r="F27" s="153"/>
      <c r="G27" s="463">
        <f>SUM(G28:G37)</f>
        <v>0</v>
      </c>
    </row>
    <row r="28" spans="1:7" ht="24" customHeight="1">
      <c r="A28" s="221">
        <v>12</v>
      </c>
      <c r="B28" s="222" t="s">
        <v>119</v>
      </c>
      <c r="C28" s="223" t="s">
        <v>120</v>
      </c>
      <c r="D28" s="222" t="s">
        <v>15</v>
      </c>
      <c r="E28" s="224">
        <v>59.115</v>
      </c>
      <c r="F28" s="224"/>
      <c r="G28" s="162">
        <f>SUM(F28*E28)</f>
        <v>0</v>
      </c>
    </row>
    <row r="29" spans="1:7" ht="21" customHeight="1">
      <c r="A29" s="360"/>
      <c r="B29" s="293"/>
      <c r="C29" s="294" t="s">
        <v>229</v>
      </c>
      <c r="D29" s="293"/>
      <c r="E29" s="232"/>
      <c r="F29" s="232"/>
      <c r="G29" s="233"/>
    </row>
    <row r="30" spans="1:7" ht="24" customHeight="1">
      <c r="A30" s="216">
        <v>13</v>
      </c>
      <c r="B30" s="217" t="s">
        <v>332</v>
      </c>
      <c r="C30" s="217" t="s">
        <v>155</v>
      </c>
      <c r="D30" s="250" t="s">
        <v>15</v>
      </c>
      <c r="E30" s="219">
        <v>80.47</v>
      </c>
      <c r="F30" s="219"/>
      <c r="G30" s="163">
        <f>SUM(F30*E30)</f>
        <v>0</v>
      </c>
    </row>
    <row r="31" spans="1:7" ht="24" customHeight="1">
      <c r="A31" s="216">
        <v>14</v>
      </c>
      <c r="B31" s="217" t="s">
        <v>156</v>
      </c>
      <c r="C31" s="217" t="s">
        <v>157</v>
      </c>
      <c r="D31" s="250" t="s">
        <v>15</v>
      </c>
      <c r="E31" s="219">
        <v>80.47</v>
      </c>
      <c r="F31" s="219"/>
      <c r="G31" s="163">
        <f>SUM(F31*E31)</f>
        <v>0</v>
      </c>
    </row>
    <row r="32" spans="1:7" ht="24" customHeight="1">
      <c r="A32" s="216">
        <v>15</v>
      </c>
      <c r="B32" s="217" t="s">
        <v>122</v>
      </c>
      <c r="C32" s="218" t="s">
        <v>124</v>
      </c>
      <c r="D32" s="250" t="s">
        <v>15</v>
      </c>
      <c r="E32" s="219">
        <v>4.2</v>
      </c>
      <c r="F32" s="219"/>
      <c r="G32" s="163">
        <f>SUM(F32*E32)</f>
        <v>0</v>
      </c>
    </row>
    <row r="33" spans="1:7" ht="19.5" customHeight="1">
      <c r="A33" s="216"/>
      <c r="B33" s="217"/>
      <c r="C33" s="218" t="s">
        <v>230</v>
      </c>
      <c r="D33" s="250"/>
      <c r="E33" s="219"/>
      <c r="F33" s="219"/>
      <c r="G33" s="163"/>
    </row>
    <row r="34" spans="1:7" ht="24" customHeight="1">
      <c r="A34" s="216">
        <v>16</v>
      </c>
      <c r="B34" s="217" t="s">
        <v>123</v>
      </c>
      <c r="C34" s="218" t="s">
        <v>126</v>
      </c>
      <c r="D34" s="250" t="s">
        <v>15</v>
      </c>
      <c r="E34" s="219">
        <v>4.2</v>
      </c>
      <c r="F34" s="219"/>
      <c r="G34" s="163">
        <f>SUM(F34*E34)</f>
        <v>0</v>
      </c>
    </row>
    <row r="35" spans="1:7" ht="24" customHeight="1">
      <c r="A35" s="216">
        <v>17</v>
      </c>
      <c r="B35" s="217" t="s">
        <v>127</v>
      </c>
      <c r="C35" s="218" t="s">
        <v>125</v>
      </c>
      <c r="D35" s="250" t="s">
        <v>15</v>
      </c>
      <c r="E35" s="219">
        <v>3.15</v>
      </c>
      <c r="F35" s="219"/>
      <c r="G35" s="163">
        <f>SUM(F35*E35)</f>
        <v>0</v>
      </c>
    </row>
    <row r="36" spans="1:7" ht="20.25" customHeight="1">
      <c r="A36" s="216"/>
      <c r="B36" s="217"/>
      <c r="C36" s="218" t="s">
        <v>231</v>
      </c>
      <c r="D36" s="250"/>
      <c r="E36" s="219"/>
      <c r="F36" s="219"/>
      <c r="G36" s="163"/>
    </row>
    <row r="37" spans="1:7" ht="24" customHeight="1" thickBot="1">
      <c r="A37" s="220">
        <v>18</v>
      </c>
      <c r="B37" s="361" t="s">
        <v>128</v>
      </c>
      <c r="C37" s="362" t="s">
        <v>238</v>
      </c>
      <c r="D37" s="365" t="s">
        <v>15</v>
      </c>
      <c r="E37" s="363">
        <v>3.15</v>
      </c>
      <c r="F37" s="363"/>
      <c r="G37" s="164">
        <f>SUM(F37*E37)</f>
        <v>0</v>
      </c>
    </row>
    <row r="38" spans="1:7" s="6" customFormat="1" ht="24" customHeight="1" thickBot="1">
      <c r="A38" s="160"/>
      <c r="B38" s="152">
        <v>16</v>
      </c>
      <c r="C38" s="152" t="s">
        <v>96</v>
      </c>
      <c r="D38" s="364"/>
      <c r="E38" s="165"/>
      <c r="F38" s="166"/>
      <c r="G38" s="464">
        <f>SUM(G39:G50)</f>
        <v>0</v>
      </c>
    </row>
    <row r="39" spans="1:7" s="6" customFormat="1" ht="24" customHeight="1">
      <c r="A39" s="403">
        <v>19</v>
      </c>
      <c r="B39" s="406" t="s">
        <v>234</v>
      </c>
      <c r="C39" s="404" t="s">
        <v>235</v>
      </c>
      <c r="D39" s="222" t="s">
        <v>15</v>
      </c>
      <c r="E39" s="224">
        <v>90.37</v>
      </c>
      <c r="F39" s="224"/>
      <c r="G39" s="405">
        <f>SUM(F39*E39)</f>
        <v>0</v>
      </c>
    </row>
    <row r="40" spans="1:7" s="6" customFormat="1" ht="21" customHeight="1">
      <c r="A40" s="167"/>
      <c r="B40" s="286"/>
      <c r="C40" s="287" t="s">
        <v>320</v>
      </c>
      <c r="D40" s="293"/>
      <c r="E40" s="232"/>
      <c r="F40" s="232"/>
      <c r="G40" s="261"/>
    </row>
    <row r="41" spans="1:7" s="6" customFormat="1" ht="24" customHeight="1">
      <c r="A41" s="167">
        <v>20</v>
      </c>
      <c r="B41" s="171" t="s">
        <v>334</v>
      </c>
      <c r="C41" s="171" t="s">
        <v>333</v>
      </c>
      <c r="D41" s="171" t="s">
        <v>15</v>
      </c>
      <c r="E41" s="225">
        <v>2.83</v>
      </c>
      <c r="F41" s="225"/>
      <c r="G41" s="173">
        <f>SUM(F41*E41)</f>
        <v>0</v>
      </c>
    </row>
    <row r="42" spans="1:7" s="6" customFormat="1" ht="21" customHeight="1">
      <c r="A42" s="167"/>
      <c r="B42" s="171"/>
      <c r="C42" s="171" t="s">
        <v>239</v>
      </c>
      <c r="D42" s="171"/>
      <c r="E42" s="225"/>
      <c r="F42" s="225"/>
      <c r="G42" s="173"/>
    </row>
    <row r="43" spans="1:7" s="6" customFormat="1" ht="24" customHeight="1">
      <c r="A43" s="167">
        <v>21</v>
      </c>
      <c r="B43" s="286" t="s">
        <v>232</v>
      </c>
      <c r="C43" s="287" t="s">
        <v>233</v>
      </c>
      <c r="D43" s="293" t="s">
        <v>15</v>
      </c>
      <c r="E43" s="232">
        <v>90.37</v>
      </c>
      <c r="F43" s="232"/>
      <c r="G43" s="261">
        <f>SUM(F43*E43)</f>
        <v>0</v>
      </c>
    </row>
    <row r="44" spans="1:7" s="6" customFormat="1" ht="24" customHeight="1">
      <c r="A44" s="167">
        <v>22</v>
      </c>
      <c r="B44" s="264" t="s">
        <v>236</v>
      </c>
      <c r="C44" s="402" t="s">
        <v>237</v>
      </c>
      <c r="D44" s="293" t="s">
        <v>15</v>
      </c>
      <c r="E44" s="232">
        <v>90.37</v>
      </c>
      <c r="F44" s="232"/>
      <c r="G44" s="261">
        <f>SUM(F44*E44)</f>
        <v>0</v>
      </c>
    </row>
    <row r="45" spans="1:7" s="6" customFormat="1" ht="24" customHeight="1">
      <c r="A45" s="167">
        <v>23</v>
      </c>
      <c r="B45" s="174" t="s">
        <v>223</v>
      </c>
      <c r="C45" s="172" t="s">
        <v>335</v>
      </c>
      <c r="D45" s="250" t="s">
        <v>144</v>
      </c>
      <c r="E45" s="515">
        <v>2</v>
      </c>
      <c r="F45" s="290"/>
      <c r="G45" s="233">
        <f>SUM(E45*F45)</f>
        <v>0</v>
      </c>
    </row>
    <row r="46" spans="1:7" s="6" customFormat="1" ht="24" customHeight="1">
      <c r="A46" s="167">
        <v>24</v>
      </c>
      <c r="B46" s="174" t="s">
        <v>224</v>
      </c>
      <c r="C46" s="172" t="s">
        <v>336</v>
      </c>
      <c r="D46" s="250" t="s">
        <v>144</v>
      </c>
      <c r="E46" s="515">
        <v>2</v>
      </c>
      <c r="F46" s="251"/>
      <c r="G46" s="233">
        <f>SUM(E46*F46)</f>
        <v>0</v>
      </c>
    </row>
    <row r="47" spans="1:7" s="6" customFormat="1" ht="24" customHeight="1">
      <c r="A47" s="167">
        <v>25</v>
      </c>
      <c r="B47" s="174" t="s">
        <v>225</v>
      </c>
      <c r="C47" s="172" t="s">
        <v>337</v>
      </c>
      <c r="D47" s="250" t="s">
        <v>144</v>
      </c>
      <c r="E47" s="515">
        <v>2</v>
      </c>
      <c r="F47" s="290"/>
      <c r="G47" s="233">
        <f>SUM(E47*F47)</f>
        <v>0</v>
      </c>
    </row>
    <row r="48" spans="1:7" s="6" customFormat="1" ht="24" customHeight="1">
      <c r="A48" s="167">
        <v>26</v>
      </c>
      <c r="B48" s="168" t="s">
        <v>97</v>
      </c>
      <c r="C48" s="168" t="s">
        <v>108</v>
      </c>
      <c r="D48" s="366" t="s">
        <v>15</v>
      </c>
      <c r="E48" s="169">
        <v>90.37</v>
      </c>
      <c r="F48" s="169"/>
      <c r="G48" s="170">
        <f>SUM(F48*E48)</f>
        <v>0</v>
      </c>
    </row>
    <row r="49" spans="1:7" s="6" customFormat="1" ht="24" customHeight="1">
      <c r="A49" s="167">
        <v>27</v>
      </c>
      <c r="B49" s="171" t="s">
        <v>109</v>
      </c>
      <c r="C49" s="172" t="s">
        <v>110</v>
      </c>
      <c r="D49" s="171" t="s">
        <v>16</v>
      </c>
      <c r="E49" s="225">
        <v>144.59</v>
      </c>
      <c r="F49" s="225"/>
      <c r="G49" s="173">
        <f>SUM(F49*E49)</f>
        <v>0</v>
      </c>
    </row>
    <row r="50" spans="1:7" s="6" customFormat="1" ht="24" customHeight="1" thickBot="1">
      <c r="A50" s="408"/>
      <c r="B50" s="297"/>
      <c r="C50" s="276" t="s">
        <v>321</v>
      </c>
      <c r="D50" s="297"/>
      <c r="E50" s="409"/>
      <c r="F50" s="409"/>
      <c r="G50" s="298"/>
    </row>
    <row r="51" spans="1:7" s="6" customFormat="1" ht="24" customHeight="1" thickBot="1">
      <c r="A51" s="226"/>
      <c r="B51" s="152">
        <v>18</v>
      </c>
      <c r="C51" s="152" t="s">
        <v>129</v>
      </c>
      <c r="D51" s="367"/>
      <c r="E51" s="227"/>
      <c r="F51" s="227"/>
      <c r="G51" s="465">
        <f>SUM(G52:G55)</f>
        <v>0</v>
      </c>
    </row>
    <row r="52" spans="1:7" s="6" customFormat="1" ht="24" customHeight="1">
      <c r="A52" s="228">
        <v>28</v>
      </c>
      <c r="B52" s="229" t="s">
        <v>338</v>
      </c>
      <c r="C52" s="230" t="s">
        <v>130</v>
      </c>
      <c r="D52" s="222" t="s">
        <v>13</v>
      </c>
      <c r="E52" s="224">
        <v>562.8</v>
      </c>
      <c r="F52" s="224"/>
      <c r="G52" s="162">
        <f>SUM(F52*E52)</f>
        <v>0</v>
      </c>
    </row>
    <row r="53" spans="1:7" s="6" customFormat="1" ht="28.5" customHeight="1">
      <c r="A53" s="360">
        <v>29</v>
      </c>
      <c r="B53" s="174" t="s">
        <v>339</v>
      </c>
      <c r="C53" s="231" t="s">
        <v>240</v>
      </c>
      <c r="D53" s="293" t="s">
        <v>13</v>
      </c>
      <c r="E53" s="232">
        <v>562.8</v>
      </c>
      <c r="F53" s="232"/>
      <c r="G53" s="233">
        <f>SUM(F53*E53)</f>
        <v>0</v>
      </c>
    </row>
    <row r="54" spans="1:7" s="6" customFormat="1" ht="24" customHeight="1">
      <c r="A54" s="234">
        <v>30</v>
      </c>
      <c r="B54" s="235" t="s">
        <v>131</v>
      </c>
      <c r="C54" s="236" t="s">
        <v>132</v>
      </c>
      <c r="D54" s="368" t="s">
        <v>133</v>
      </c>
      <c r="E54" s="237">
        <v>15.2</v>
      </c>
      <c r="F54" s="237"/>
      <c r="G54" s="238">
        <f>SUM(F54*E54)</f>
        <v>0</v>
      </c>
    </row>
    <row r="55" spans="1:7" s="6" customFormat="1" ht="24" customHeight="1" thickBot="1">
      <c r="A55" s="220">
        <v>31</v>
      </c>
      <c r="B55" s="239" t="s">
        <v>134</v>
      </c>
      <c r="C55" s="240" t="s">
        <v>135</v>
      </c>
      <c r="D55" s="369" t="s">
        <v>13</v>
      </c>
      <c r="E55" s="241">
        <v>286.86</v>
      </c>
      <c r="F55" s="241"/>
      <c r="G55" s="175">
        <f>SUM(F55*E55)</f>
        <v>0</v>
      </c>
    </row>
    <row r="56" spans="1:7" s="6" customFormat="1" ht="24" customHeight="1" thickBot="1">
      <c r="A56" s="517"/>
      <c r="B56" s="152">
        <v>183</v>
      </c>
      <c r="C56" s="152" t="s">
        <v>352</v>
      </c>
      <c r="D56" s="518"/>
      <c r="E56" s="519"/>
      <c r="F56" s="519"/>
      <c r="G56" s="520">
        <f>SUM(G57:G61)</f>
        <v>0</v>
      </c>
    </row>
    <row r="57" spans="1:7" s="6" customFormat="1" ht="30" customHeight="1">
      <c r="A57" s="521">
        <v>32</v>
      </c>
      <c r="B57" s="229" t="s">
        <v>360</v>
      </c>
      <c r="C57" s="230" t="s">
        <v>361</v>
      </c>
      <c r="D57" s="522" t="s">
        <v>144</v>
      </c>
      <c r="E57" s="278">
        <v>3</v>
      </c>
      <c r="F57" s="278"/>
      <c r="G57" s="162">
        <f>SUM(F57*E57)</f>
        <v>0</v>
      </c>
    </row>
    <row r="58" spans="1:7" s="6" customFormat="1" ht="29.25" customHeight="1">
      <c r="A58" s="268">
        <v>33</v>
      </c>
      <c r="B58" s="174" t="s">
        <v>353</v>
      </c>
      <c r="C58" s="172" t="s">
        <v>354</v>
      </c>
      <c r="D58" s="523" t="s">
        <v>144</v>
      </c>
      <c r="E58" s="290">
        <v>3</v>
      </c>
      <c r="F58" s="290"/>
      <c r="G58" s="233">
        <f>SUM(F58*E58)</f>
        <v>0</v>
      </c>
    </row>
    <row r="59" spans="1:7" s="6" customFormat="1" ht="24" customHeight="1">
      <c r="A59" s="524">
        <v>34</v>
      </c>
      <c r="B59" s="525" t="s">
        <v>357</v>
      </c>
      <c r="C59" s="526" t="s">
        <v>358</v>
      </c>
      <c r="D59" s="527" t="s">
        <v>144</v>
      </c>
      <c r="E59" s="528">
        <v>3</v>
      </c>
      <c r="F59" s="528"/>
      <c r="G59" s="233">
        <f>SUM(F59*E59)</f>
        <v>0</v>
      </c>
    </row>
    <row r="60" spans="1:7" s="6" customFormat="1" ht="24" customHeight="1">
      <c r="A60" s="268">
        <v>35</v>
      </c>
      <c r="B60" s="529" t="s">
        <v>362</v>
      </c>
      <c r="C60" s="530" t="s">
        <v>355</v>
      </c>
      <c r="D60" s="523" t="s">
        <v>144</v>
      </c>
      <c r="E60" s="196">
        <v>3</v>
      </c>
      <c r="F60" s="290"/>
      <c r="G60" s="233">
        <f>SUM(F60*E60)</f>
        <v>0</v>
      </c>
    </row>
    <row r="61" spans="1:7" s="6" customFormat="1" ht="24" customHeight="1" thickBot="1">
      <c r="A61" s="524">
        <v>36</v>
      </c>
      <c r="B61" s="531" t="s">
        <v>356</v>
      </c>
      <c r="C61" s="532" t="s">
        <v>359</v>
      </c>
      <c r="D61" s="527" t="s">
        <v>144</v>
      </c>
      <c r="E61" s="533">
        <v>3</v>
      </c>
      <c r="F61" s="528"/>
      <c r="G61" s="233">
        <f>SUM(F61*E61)</f>
        <v>0</v>
      </c>
    </row>
    <row r="62" spans="1:7" s="6" customFormat="1" ht="24" customHeight="1" thickBot="1">
      <c r="A62" s="242"/>
      <c r="B62" s="243">
        <v>2</v>
      </c>
      <c r="C62" s="243" t="s">
        <v>245</v>
      </c>
      <c r="D62" s="370"/>
      <c r="E62" s="244"/>
      <c r="F62" s="245"/>
      <c r="G62" s="466">
        <f>SUM(G63:G67)</f>
        <v>0</v>
      </c>
    </row>
    <row r="63" spans="1:7" s="6" customFormat="1" ht="24" customHeight="1">
      <c r="A63" s="228">
        <v>37</v>
      </c>
      <c r="B63" s="246" t="s">
        <v>246</v>
      </c>
      <c r="C63" s="247" t="s">
        <v>247</v>
      </c>
      <c r="D63" s="211" t="s">
        <v>15</v>
      </c>
      <c r="E63" s="248">
        <v>4.2</v>
      </c>
      <c r="F63" s="248"/>
      <c r="G63" s="249">
        <f>SUM(E63*F63)</f>
        <v>0</v>
      </c>
    </row>
    <row r="64" spans="1:7" s="6" customFormat="1" ht="19.5" customHeight="1">
      <c r="A64" s="410"/>
      <c r="B64" s="411"/>
      <c r="C64" s="412" t="s">
        <v>254</v>
      </c>
      <c r="D64" s="480"/>
      <c r="E64" s="413"/>
      <c r="F64" s="413"/>
      <c r="G64" s="414"/>
    </row>
    <row r="65" spans="1:7" s="6" customFormat="1" ht="24" customHeight="1">
      <c r="A65" s="216">
        <v>38</v>
      </c>
      <c r="B65" s="250" t="s">
        <v>248</v>
      </c>
      <c r="C65" s="250" t="s">
        <v>249</v>
      </c>
      <c r="D65" s="250" t="s">
        <v>13</v>
      </c>
      <c r="E65" s="251">
        <v>12.5</v>
      </c>
      <c r="F65" s="251"/>
      <c r="G65" s="252">
        <f>SUM(E65*F65)</f>
        <v>0</v>
      </c>
    </row>
    <row r="66" spans="1:7" s="6" customFormat="1" ht="24" customHeight="1">
      <c r="A66" s="254">
        <v>39</v>
      </c>
      <c r="B66" s="250" t="s">
        <v>250</v>
      </c>
      <c r="C66" s="250" t="s">
        <v>251</v>
      </c>
      <c r="D66" s="323" t="s">
        <v>13</v>
      </c>
      <c r="E66" s="255">
        <v>12.5</v>
      </c>
      <c r="F66" s="255"/>
      <c r="G66" s="252">
        <f>SUM(E66*F66)</f>
        <v>0</v>
      </c>
    </row>
    <row r="67" spans="1:7" s="6" customFormat="1" ht="24" customHeight="1" thickBot="1">
      <c r="A67" s="216">
        <v>40</v>
      </c>
      <c r="B67" s="250" t="s">
        <v>252</v>
      </c>
      <c r="C67" s="250" t="s">
        <v>253</v>
      </c>
      <c r="D67" s="250" t="s">
        <v>16</v>
      </c>
      <c r="E67" s="251">
        <v>0.1</v>
      </c>
      <c r="F67" s="251"/>
      <c r="G67" s="252">
        <f>SUM(E67*F67)</f>
        <v>0</v>
      </c>
    </row>
    <row r="68" spans="1:7" s="6" customFormat="1" ht="24" customHeight="1" thickBot="1">
      <c r="A68" s="242"/>
      <c r="B68" s="243">
        <v>21</v>
      </c>
      <c r="C68" s="243" t="s">
        <v>255</v>
      </c>
      <c r="D68" s="370"/>
      <c r="E68" s="244"/>
      <c r="F68" s="245"/>
      <c r="G68" s="466">
        <f>SUM(G69:G73)</f>
        <v>0</v>
      </c>
    </row>
    <row r="69" spans="1:7" s="6" customFormat="1" ht="24" customHeight="1">
      <c r="A69" s="228">
        <v>41</v>
      </c>
      <c r="B69" s="211" t="s">
        <v>148</v>
      </c>
      <c r="C69" s="211" t="s">
        <v>241</v>
      </c>
      <c r="D69" s="211" t="s">
        <v>15</v>
      </c>
      <c r="E69" s="248">
        <v>3.15</v>
      </c>
      <c r="F69" s="248"/>
      <c r="G69" s="249">
        <f>SUM(E69*F69)</f>
        <v>0</v>
      </c>
    </row>
    <row r="70" spans="1:7" s="6" customFormat="1" ht="21" customHeight="1">
      <c r="A70" s="216"/>
      <c r="B70" s="250"/>
      <c r="C70" s="250" t="s">
        <v>242</v>
      </c>
      <c r="D70" s="250"/>
      <c r="E70" s="251"/>
      <c r="F70" s="251"/>
      <c r="G70" s="252"/>
    </row>
    <row r="71" spans="1:7" s="6" customFormat="1" ht="30" customHeight="1">
      <c r="A71" s="254">
        <v>42</v>
      </c>
      <c r="B71" s="174" t="s">
        <v>136</v>
      </c>
      <c r="C71" s="172" t="s">
        <v>243</v>
      </c>
      <c r="D71" s="323" t="s">
        <v>13</v>
      </c>
      <c r="E71" s="255">
        <v>10</v>
      </c>
      <c r="F71" s="255"/>
      <c r="G71" s="252">
        <f>SUM(E71*F71)</f>
        <v>0</v>
      </c>
    </row>
    <row r="72" spans="1:7" s="6" customFormat="1" ht="18.75" customHeight="1">
      <c r="A72" s="254"/>
      <c r="B72" s="174"/>
      <c r="C72" s="172" t="s">
        <v>244</v>
      </c>
      <c r="D72" s="323"/>
      <c r="E72" s="255"/>
      <c r="F72" s="255"/>
      <c r="G72" s="252"/>
    </row>
    <row r="73" spans="1:7" s="6" customFormat="1" ht="24" customHeight="1" thickBot="1">
      <c r="A73" s="256">
        <v>43</v>
      </c>
      <c r="B73" s="257" t="s">
        <v>145</v>
      </c>
      <c r="C73" s="514" t="s">
        <v>347</v>
      </c>
      <c r="D73" s="371" t="s">
        <v>13</v>
      </c>
      <c r="E73" s="258">
        <v>12</v>
      </c>
      <c r="F73" s="258"/>
      <c r="G73" s="259">
        <f>SUM(E73*F73)</f>
        <v>0</v>
      </c>
    </row>
    <row r="74" spans="1:7" s="6" customFormat="1" ht="24" customHeight="1" thickBot="1">
      <c r="A74" s="180"/>
      <c r="B74" s="181" t="s">
        <v>9</v>
      </c>
      <c r="C74" s="181" t="s">
        <v>256</v>
      </c>
      <c r="D74" s="372" t="s">
        <v>98</v>
      </c>
      <c r="E74" s="182" t="s">
        <v>98</v>
      </c>
      <c r="F74" s="182"/>
      <c r="G74" s="467">
        <f>SUM(G75:G83)</f>
        <v>0</v>
      </c>
    </row>
    <row r="75" spans="1:7" s="6" customFormat="1" ht="24" customHeight="1">
      <c r="A75" s="403">
        <v>44</v>
      </c>
      <c r="B75" s="192" t="s">
        <v>257</v>
      </c>
      <c r="C75" s="193" t="s">
        <v>258</v>
      </c>
      <c r="D75" s="357" t="s">
        <v>13</v>
      </c>
      <c r="E75" s="183">
        <v>64.58</v>
      </c>
      <c r="F75" s="183"/>
      <c r="G75" s="162">
        <f aca="true" t="shared" si="0" ref="G75:G81">SUM(E75*F75)</f>
        <v>0</v>
      </c>
    </row>
    <row r="76" spans="1:7" s="6" customFormat="1" ht="18" customHeight="1">
      <c r="A76" s="416"/>
      <c r="B76" s="417"/>
      <c r="C76" s="172" t="s">
        <v>228</v>
      </c>
      <c r="D76" s="481"/>
      <c r="E76" s="418"/>
      <c r="F76" s="418"/>
      <c r="G76" s="419"/>
    </row>
    <row r="77" spans="1:7" s="6" customFormat="1" ht="30.75" customHeight="1">
      <c r="A77" s="167">
        <v>45</v>
      </c>
      <c r="B77" s="184" t="s">
        <v>340</v>
      </c>
      <c r="C77" s="187" t="s">
        <v>316</v>
      </c>
      <c r="D77" s="482" t="s">
        <v>13</v>
      </c>
      <c r="E77" s="185">
        <v>64.58</v>
      </c>
      <c r="F77" s="266"/>
      <c r="G77" s="233">
        <f>SUM(E77*F77)</f>
        <v>0</v>
      </c>
    </row>
    <row r="78" spans="1:7" s="6" customFormat="1" ht="24" customHeight="1">
      <c r="A78" s="167">
        <v>46</v>
      </c>
      <c r="B78" s="415" t="s">
        <v>173</v>
      </c>
      <c r="C78" s="264" t="s">
        <v>262</v>
      </c>
      <c r="D78" s="323" t="s">
        <v>13</v>
      </c>
      <c r="E78" s="185">
        <v>64.58</v>
      </c>
      <c r="F78" s="266"/>
      <c r="G78" s="233">
        <f t="shared" si="0"/>
        <v>0</v>
      </c>
    </row>
    <row r="79" spans="1:7" s="6" customFormat="1" ht="24" customHeight="1">
      <c r="A79" s="167">
        <v>47</v>
      </c>
      <c r="B79" s="184" t="s">
        <v>259</v>
      </c>
      <c r="C79" s="184" t="s">
        <v>260</v>
      </c>
      <c r="D79" s="482" t="s">
        <v>13</v>
      </c>
      <c r="E79" s="185">
        <v>64.58</v>
      </c>
      <c r="F79" s="266"/>
      <c r="G79" s="233">
        <f t="shared" si="0"/>
        <v>0</v>
      </c>
    </row>
    <row r="80" spans="1:7" s="6" customFormat="1" ht="24" customHeight="1">
      <c r="A80" s="167">
        <v>48</v>
      </c>
      <c r="B80" s="184" t="s">
        <v>137</v>
      </c>
      <c r="C80" s="184" t="s">
        <v>138</v>
      </c>
      <c r="D80" s="482" t="s">
        <v>13</v>
      </c>
      <c r="E80" s="185">
        <v>64.58</v>
      </c>
      <c r="F80" s="266"/>
      <c r="G80" s="233">
        <f t="shared" si="0"/>
        <v>0</v>
      </c>
    </row>
    <row r="81" spans="1:7" s="6" customFormat="1" ht="32.25" customHeight="1">
      <c r="A81" s="167">
        <v>49</v>
      </c>
      <c r="B81" s="184" t="s">
        <v>341</v>
      </c>
      <c r="C81" s="187" t="s">
        <v>261</v>
      </c>
      <c r="D81" s="482" t="s">
        <v>13</v>
      </c>
      <c r="E81" s="185">
        <v>64.58</v>
      </c>
      <c r="F81" s="266"/>
      <c r="G81" s="233">
        <f t="shared" si="0"/>
        <v>0</v>
      </c>
    </row>
    <row r="82" spans="1:7" s="6" customFormat="1" ht="29.25" customHeight="1">
      <c r="A82" s="268">
        <v>50</v>
      </c>
      <c r="B82" s="174" t="s">
        <v>140</v>
      </c>
      <c r="C82" s="172" t="s">
        <v>141</v>
      </c>
      <c r="D82" s="348" t="s">
        <v>14</v>
      </c>
      <c r="E82" s="232">
        <v>121.8</v>
      </c>
      <c r="F82" s="232"/>
      <c r="G82" s="233">
        <f>SUM(F82*E82)</f>
        <v>0</v>
      </c>
    </row>
    <row r="83" spans="1:7" s="6" customFormat="1" ht="24" customHeight="1" thickBot="1">
      <c r="A83" s="269">
        <v>51</v>
      </c>
      <c r="B83" s="270" t="s">
        <v>142</v>
      </c>
      <c r="C83" s="270" t="s">
        <v>143</v>
      </c>
      <c r="D83" s="483" t="s">
        <v>144</v>
      </c>
      <c r="E83" s="271">
        <v>124</v>
      </c>
      <c r="F83" s="271"/>
      <c r="G83" s="272">
        <f>SUM(F83*E83)</f>
        <v>0</v>
      </c>
    </row>
    <row r="84" spans="1:7" s="6" customFormat="1" ht="24" customHeight="1" thickBot="1">
      <c r="A84" s="301"/>
      <c r="B84" s="302" t="s">
        <v>170</v>
      </c>
      <c r="C84" s="302" t="s">
        <v>263</v>
      </c>
      <c r="D84" s="373" t="s">
        <v>98</v>
      </c>
      <c r="E84" s="303" t="s">
        <v>98</v>
      </c>
      <c r="F84" s="304"/>
      <c r="G84" s="465">
        <f>SUM(G85:G93)</f>
        <v>0</v>
      </c>
    </row>
    <row r="85" spans="1:7" s="6" customFormat="1" ht="24" customHeight="1">
      <c r="A85" s="305">
        <v>52</v>
      </c>
      <c r="B85" s="279" t="s">
        <v>161</v>
      </c>
      <c r="C85" s="279" t="s">
        <v>162</v>
      </c>
      <c r="D85" s="222" t="s">
        <v>13</v>
      </c>
      <c r="E85" s="306">
        <v>268.28</v>
      </c>
      <c r="F85" s="307"/>
      <c r="G85" s="159">
        <f>SUM(F85*E85)</f>
        <v>0</v>
      </c>
    </row>
    <row r="86" spans="1:7" s="6" customFormat="1" ht="20.25" customHeight="1">
      <c r="A86" s="308"/>
      <c r="B86" s="264"/>
      <c r="C86" s="267" t="s">
        <v>163</v>
      </c>
      <c r="D86" s="293"/>
      <c r="E86" s="310"/>
      <c r="F86" s="311"/>
      <c r="G86" s="163"/>
    </row>
    <row r="87" spans="1:7" s="6" customFormat="1" ht="24" customHeight="1">
      <c r="A87" s="308">
        <v>53</v>
      </c>
      <c r="B87" s="262">
        <v>596211132</v>
      </c>
      <c r="C87" s="263" t="s">
        <v>172</v>
      </c>
      <c r="D87" s="293" t="s">
        <v>13</v>
      </c>
      <c r="E87" s="309">
        <v>244.34</v>
      </c>
      <c r="F87" s="265"/>
      <c r="G87" s="163">
        <f aca="true" t="shared" si="1" ref="G87:G93">SUM(F87*E87)</f>
        <v>0</v>
      </c>
    </row>
    <row r="88" spans="1:7" s="6" customFormat="1" ht="24" customHeight="1">
      <c r="A88" s="308">
        <v>54</v>
      </c>
      <c r="B88" s="264" t="s">
        <v>164</v>
      </c>
      <c r="C88" s="264" t="s">
        <v>165</v>
      </c>
      <c r="D88" s="293" t="s">
        <v>13</v>
      </c>
      <c r="E88" s="310">
        <v>31.1</v>
      </c>
      <c r="F88" s="311"/>
      <c r="G88" s="163">
        <f t="shared" si="1"/>
        <v>0</v>
      </c>
    </row>
    <row r="89" spans="1:7" s="6" customFormat="1" ht="24" customHeight="1">
      <c r="A89" s="312">
        <v>55</v>
      </c>
      <c r="B89" s="313" t="s">
        <v>342</v>
      </c>
      <c r="C89" s="314" t="s">
        <v>166</v>
      </c>
      <c r="D89" s="374" t="s">
        <v>13</v>
      </c>
      <c r="E89" s="316">
        <v>29</v>
      </c>
      <c r="F89" s="317"/>
      <c r="G89" s="318">
        <f t="shared" si="1"/>
        <v>0</v>
      </c>
    </row>
    <row r="90" spans="1:7" s="6" customFormat="1" ht="24" customHeight="1">
      <c r="A90" s="312">
        <v>56</v>
      </c>
      <c r="B90" s="313" t="s">
        <v>167</v>
      </c>
      <c r="C90" s="315" t="s">
        <v>168</v>
      </c>
      <c r="D90" s="374" t="s">
        <v>13</v>
      </c>
      <c r="E90" s="327">
        <v>218</v>
      </c>
      <c r="F90" s="328"/>
      <c r="G90" s="318">
        <f t="shared" si="1"/>
        <v>0</v>
      </c>
    </row>
    <row r="91" spans="1:7" s="6" customFormat="1" ht="24" customHeight="1">
      <c r="A91" s="312">
        <v>57</v>
      </c>
      <c r="B91" s="313" t="s">
        <v>315</v>
      </c>
      <c r="C91" s="315" t="s">
        <v>282</v>
      </c>
      <c r="D91" s="374" t="s">
        <v>13</v>
      </c>
      <c r="E91" s="327">
        <v>2.1</v>
      </c>
      <c r="F91" s="328"/>
      <c r="G91" s="318">
        <f>SUM(F91*E91)</f>
        <v>0</v>
      </c>
    </row>
    <row r="92" spans="1:7" s="6" customFormat="1" ht="30" customHeight="1">
      <c r="A92" s="308">
        <v>58</v>
      </c>
      <c r="B92" s="262">
        <v>916231213</v>
      </c>
      <c r="C92" s="172" t="s">
        <v>171</v>
      </c>
      <c r="D92" s="323" t="s">
        <v>154</v>
      </c>
      <c r="E92" s="309">
        <v>134.6</v>
      </c>
      <c r="F92" s="265"/>
      <c r="G92" s="163">
        <f t="shared" si="1"/>
        <v>0</v>
      </c>
    </row>
    <row r="93" spans="1:7" s="6" customFormat="1" ht="24" customHeight="1" thickBot="1">
      <c r="A93" s="319">
        <v>59</v>
      </c>
      <c r="B93" s="324">
        <v>592173010</v>
      </c>
      <c r="C93" s="325" t="s">
        <v>281</v>
      </c>
      <c r="D93" s="326" t="s">
        <v>144</v>
      </c>
      <c r="E93" s="320">
        <v>272</v>
      </c>
      <c r="F93" s="321"/>
      <c r="G93" s="322">
        <f t="shared" si="1"/>
        <v>0</v>
      </c>
    </row>
    <row r="94" spans="1:7" s="6" customFormat="1" ht="24" customHeight="1" thickBot="1">
      <c r="A94" s="299"/>
      <c r="B94" s="302" t="s">
        <v>169</v>
      </c>
      <c r="C94" s="302" t="s">
        <v>264</v>
      </c>
      <c r="D94" s="375"/>
      <c r="E94" s="300"/>
      <c r="F94" s="300"/>
      <c r="G94" s="468">
        <f>SUM(G95:G100)</f>
        <v>0</v>
      </c>
    </row>
    <row r="95" spans="1:7" s="6" customFormat="1" ht="24" customHeight="1">
      <c r="A95" s="305">
        <v>60</v>
      </c>
      <c r="B95" s="279" t="s">
        <v>161</v>
      </c>
      <c r="C95" s="279" t="s">
        <v>162</v>
      </c>
      <c r="D95" s="222" t="s">
        <v>13</v>
      </c>
      <c r="E95" s="306">
        <v>12.29</v>
      </c>
      <c r="F95" s="307"/>
      <c r="G95" s="159">
        <f>SUM(F95*E95)</f>
        <v>0</v>
      </c>
    </row>
    <row r="96" spans="1:7" s="6" customFormat="1" ht="18" customHeight="1">
      <c r="A96" s="308"/>
      <c r="B96" s="264"/>
      <c r="C96" s="267" t="s">
        <v>163</v>
      </c>
      <c r="D96" s="293"/>
      <c r="E96" s="310"/>
      <c r="F96" s="311"/>
      <c r="G96" s="163"/>
    </row>
    <row r="97" spans="1:7" s="6" customFormat="1" ht="24" customHeight="1">
      <c r="A97" s="308">
        <v>61</v>
      </c>
      <c r="B97" s="262">
        <v>596211132</v>
      </c>
      <c r="C97" s="263" t="s">
        <v>172</v>
      </c>
      <c r="D97" s="293" t="s">
        <v>13</v>
      </c>
      <c r="E97" s="309">
        <v>8.09</v>
      </c>
      <c r="F97" s="265"/>
      <c r="G97" s="163">
        <f>SUM(F97*E97)</f>
        <v>0</v>
      </c>
    </row>
    <row r="98" spans="1:7" s="6" customFormat="1" ht="24" customHeight="1">
      <c r="A98" s="312">
        <v>62</v>
      </c>
      <c r="B98" s="313" t="s">
        <v>343</v>
      </c>
      <c r="C98" s="315" t="s">
        <v>265</v>
      </c>
      <c r="D98" s="374" t="s">
        <v>13</v>
      </c>
      <c r="E98" s="327">
        <v>9</v>
      </c>
      <c r="F98" s="328"/>
      <c r="G98" s="318">
        <f>SUM(F98*E98)</f>
        <v>0</v>
      </c>
    </row>
    <row r="99" spans="1:7" s="6" customFormat="1" ht="30.75" customHeight="1">
      <c r="A99" s="308">
        <v>63</v>
      </c>
      <c r="B99" s="262">
        <v>916231213</v>
      </c>
      <c r="C99" s="172" t="s">
        <v>171</v>
      </c>
      <c r="D99" s="323" t="s">
        <v>154</v>
      </c>
      <c r="E99" s="309">
        <v>10</v>
      </c>
      <c r="F99" s="265"/>
      <c r="G99" s="163">
        <f>SUM(F99*E99)</f>
        <v>0</v>
      </c>
    </row>
    <row r="100" spans="1:7" s="6" customFormat="1" ht="24" customHeight="1" thickBot="1">
      <c r="A100" s="319">
        <v>64</v>
      </c>
      <c r="B100" s="324">
        <v>592173010</v>
      </c>
      <c r="C100" s="325" t="s">
        <v>281</v>
      </c>
      <c r="D100" s="326" t="s">
        <v>144</v>
      </c>
      <c r="E100" s="320">
        <v>21</v>
      </c>
      <c r="F100" s="321"/>
      <c r="G100" s="322">
        <f>SUM(F100*E100)</f>
        <v>0</v>
      </c>
    </row>
    <row r="101" spans="1:7" s="6" customFormat="1" ht="24" customHeight="1" thickBot="1">
      <c r="A101" s="423"/>
      <c r="B101" s="302" t="s">
        <v>349</v>
      </c>
      <c r="C101" s="302" t="s">
        <v>351</v>
      </c>
      <c r="D101" s="375"/>
      <c r="E101" s="300"/>
      <c r="F101" s="300"/>
      <c r="G101" s="468">
        <f>SUM(G102:G107)</f>
        <v>0</v>
      </c>
    </row>
    <row r="102" spans="1:7" s="6" customFormat="1" ht="24" customHeight="1">
      <c r="A102" s="305">
        <v>65</v>
      </c>
      <c r="B102" s="279" t="s">
        <v>161</v>
      </c>
      <c r="C102" s="279" t="s">
        <v>162</v>
      </c>
      <c r="D102" s="222" t="s">
        <v>13</v>
      </c>
      <c r="E102" s="306">
        <v>2.25</v>
      </c>
      <c r="F102" s="307"/>
      <c r="G102" s="159">
        <f>SUM(F102*E102)</f>
        <v>0</v>
      </c>
    </row>
    <row r="103" spans="1:7" s="6" customFormat="1" ht="23.25" customHeight="1">
      <c r="A103" s="308"/>
      <c r="B103" s="264"/>
      <c r="C103" s="267" t="s">
        <v>163</v>
      </c>
      <c r="D103" s="293"/>
      <c r="E103" s="310"/>
      <c r="F103" s="311"/>
      <c r="G103" s="163"/>
    </row>
    <row r="104" spans="1:7" s="6" customFormat="1" ht="24" customHeight="1">
      <c r="A104" s="308">
        <v>66</v>
      </c>
      <c r="B104" s="262">
        <v>596211132</v>
      </c>
      <c r="C104" s="263" t="s">
        <v>172</v>
      </c>
      <c r="D104" s="293" t="s">
        <v>13</v>
      </c>
      <c r="E104" s="309">
        <v>2.25</v>
      </c>
      <c r="F104" s="265"/>
      <c r="G104" s="163">
        <f>SUM(F104*E104)</f>
        <v>0</v>
      </c>
    </row>
    <row r="105" spans="1:7" s="6" customFormat="1" ht="24" customHeight="1">
      <c r="A105" s="312">
        <v>67</v>
      </c>
      <c r="B105" s="313" t="s">
        <v>167</v>
      </c>
      <c r="C105" s="315" t="s">
        <v>168</v>
      </c>
      <c r="D105" s="374" t="s">
        <v>13</v>
      </c>
      <c r="E105" s="327">
        <v>2.5</v>
      </c>
      <c r="F105" s="328"/>
      <c r="G105" s="318">
        <f>SUM(F105*E105)</f>
        <v>0</v>
      </c>
    </row>
    <row r="106" spans="1:7" s="6" customFormat="1" ht="31.5" customHeight="1">
      <c r="A106" s="308">
        <v>68</v>
      </c>
      <c r="B106" s="262">
        <v>916231213</v>
      </c>
      <c r="C106" s="172" t="s">
        <v>171</v>
      </c>
      <c r="D106" s="323" t="s">
        <v>154</v>
      </c>
      <c r="E106" s="309">
        <v>6</v>
      </c>
      <c r="F106" s="265"/>
      <c r="G106" s="163">
        <f>SUM(F106*E106)</f>
        <v>0</v>
      </c>
    </row>
    <row r="107" spans="1:7" s="6" customFormat="1" ht="24" customHeight="1" thickBot="1">
      <c r="A107" s="319">
        <v>69</v>
      </c>
      <c r="B107" s="324">
        <v>592173010</v>
      </c>
      <c r="C107" s="325" t="s">
        <v>281</v>
      </c>
      <c r="D107" s="326" t="s">
        <v>144</v>
      </c>
      <c r="E107" s="320">
        <v>13</v>
      </c>
      <c r="F107" s="321"/>
      <c r="G107" s="322">
        <f>SUM(F107*E107)</f>
        <v>0</v>
      </c>
    </row>
    <row r="108" spans="1:7" s="6" customFormat="1" ht="24" customHeight="1" thickBot="1">
      <c r="A108" s="423"/>
      <c r="B108" s="424" t="s">
        <v>10</v>
      </c>
      <c r="C108" s="425" t="s">
        <v>274</v>
      </c>
      <c r="D108" s="420"/>
      <c r="E108" s="421"/>
      <c r="F108" s="422"/>
      <c r="G108" s="469">
        <f>SUM(G109:G110)</f>
        <v>0</v>
      </c>
    </row>
    <row r="109" spans="1:7" s="6" customFormat="1" ht="29.25" customHeight="1">
      <c r="A109" s="403">
        <v>70</v>
      </c>
      <c r="B109" s="274" t="s">
        <v>275</v>
      </c>
      <c r="C109" s="275" t="s">
        <v>276</v>
      </c>
      <c r="D109" s="381" t="s">
        <v>144</v>
      </c>
      <c r="E109" s="426">
        <v>2</v>
      </c>
      <c r="F109" s="426"/>
      <c r="G109" s="162">
        <f>SUM(F109*E109)</f>
        <v>0</v>
      </c>
    </row>
    <row r="110" spans="1:7" s="6" customFormat="1" ht="29.25" customHeight="1" thickBot="1">
      <c r="A110" s="408">
        <v>71</v>
      </c>
      <c r="B110" s="239" t="s">
        <v>277</v>
      </c>
      <c r="C110" s="240" t="s">
        <v>278</v>
      </c>
      <c r="D110" s="350" t="s">
        <v>144</v>
      </c>
      <c r="E110" s="427">
        <v>1</v>
      </c>
      <c r="F110" s="427"/>
      <c r="G110" s="175">
        <f>SUM(F110*E110)</f>
        <v>0</v>
      </c>
    </row>
    <row r="111" spans="1:7" s="6" customFormat="1" ht="24" customHeight="1" thickBot="1">
      <c r="A111" s="260"/>
      <c r="B111" s="280" t="s">
        <v>117</v>
      </c>
      <c r="C111" s="281" t="s">
        <v>118</v>
      </c>
      <c r="D111" s="376" t="s">
        <v>98</v>
      </c>
      <c r="E111" s="282" t="s">
        <v>98</v>
      </c>
      <c r="F111" s="282"/>
      <c r="G111" s="470">
        <f>SUM(G112:G130)</f>
        <v>0</v>
      </c>
    </row>
    <row r="112" spans="1:7" s="6" customFormat="1" ht="27.75" customHeight="1">
      <c r="A112" s="333">
        <v>72</v>
      </c>
      <c r="B112" s="334" t="s">
        <v>184</v>
      </c>
      <c r="C112" s="335" t="s">
        <v>185</v>
      </c>
      <c r="D112" s="377" t="s">
        <v>144</v>
      </c>
      <c r="E112" s="336">
        <v>17</v>
      </c>
      <c r="F112" s="336"/>
      <c r="G112" s="202">
        <f>SUM(F112*E112)</f>
        <v>0</v>
      </c>
    </row>
    <row r="113" spans="1:7" s="6" customFormat="1" ht="30" customHeight="1">
      <c r="A113" s="340">
        <v>73</v>
      </c>
      <c r="B113" s="341" t="s">
        <v>174</v>
      </c>
      <c r="C113" s="342" t="s">
        <v>175</v>
      </c>
      <c r="D113" s="379" t="s">
        <v>144</v>
      </c>
      <c r="E113" s="343">
        <v>18</v>
      </c>
      <c r="F113" s="343"/>
      <c r="G113" s="206">
        <f aca="true" t="shared" si="2" ref="G113:G118">SUM(F113*E113)</f>
        <v>0</v>
      </c>
    </row>
    <row r="114" spans="1:7" s="6" customFormat="1" ht="24" customHeight="1">
      <c r="A114" s="337">
        <v>74</v>
      </c>
      <c r="B114" s="331" t="s">
        <v>176</v>
      </c>
      <c r="C114" s="332" t="s">
        <v>177</v>
      </c>
      <c r="D114" s="378" t="s">
        <v>144</v>
      </c>
      <c r="E114" s="338">
        <v>13</v>
      </c>
      <c r="F114" s="338"/>
      <c r="G114" s="339">
        <f t="shared" si="2"/>
        <v>0</v>
      </c>
    </row>
    <row r="115" spans="1:7" s="6" customFormat="1" ht="24" customHeight="1">
      <c r="A115" s="337">
        <v>75</v>
      </c>
      <c r="B115" s="331" t="s">
        <v>178</v>
      </c>
      <c r="C115" s="332" t="s">
        <v>179</v>
      </c>
      <c r="D115" s="378" t="s">
        <v>144</v>
      </c>
      <c r="E115" s="338">
        <v>13</v>
      </c>
      <c r="F115" s="338"/>
      <c r="G115" s="339">
        <f t="shared" si="2"/>
        <v>0</v>
      </c>
    </row>
    <row r="116" spans="1:7" s="6" customFormat="1" ht="24" customHeight="1">
      <c r="A116" s="337">
        <v>76</v>
      </c>
      <c r="B116" s="331" t="s">
        <v>180</v>
      </c>
      <c r="C116" s="332" t="s">
        <v>181</v>
      </c>
      <c r="D116" s="378" t="s">
        <v>144</v>
      </c>
      <c r="E116" s="338">
        <v>13</v>
      </c>
      <c r="F116" s="338"/>
      <c r="G116" s="339">
        <f t="shared" si="2"/>
        <v>0</v>
      </c>
    </row>
    <row r="117" spans="1:7" s="6" customFormat="1" ht="24" customHeight="1">
      <c r="A117" s="337">
        <v>77</v>
      </c>
      <c r="B117" s="331" t="s">
        <v>182</v>
      </c>
      <c r="C117" s="332" t="s">
        <v>183</v>
      </c>
      <c r="D117" s="378" t="s">
        <v>144</v>
      </c>
      <c r="E117" s="338">
        <v>26</v>
      </c>
      <c r="F117" s="338"/>
      <c r="G117" s="339">
        <f t="shared" si="2"/>
        <v>0</v>
      </c>
    </row>
    <row r="118" spans="1:7" s="6" customFormat="1" ht="24" customHeight="1">
      <c r="A118" s="337">
        <v>78</v>
      </c>
      <c r="B118" s="331" t="s">
        <v>186</v>
      </c>
      <c r="C118" s="332" t="s">
        <v>266</v>
      </c>
      <c r="D118" s="378" t="s">
        <v>144</v>
      </c>
      <c r="E118" s="338">
        <v>13</v>
      </c>
      <c r="F118" s="338"/>
      <c r="G118" s="339">
        <f t="shared" si="2"/>
        <v>0</v>
      </c>
    </row>
    <row r="119" spans="1:7" s="6" customFormat="1" ht="24" customHeight="1">
      <c r="A119" s="337">
        <v>79</v>
      </c>
      <c r="B119" s="331" t="s">
        <v>322</v>
      </c>
      <c r="C119" s="332" t="s">
        <v>273</v>
      </c>
      <c r="D119" s="378" t="s">
        <v>144</v>
      </c>
      <c r="E119" s="338">
        <v>1</v>
      </c>
      <c r="F119" s="338"/>
      <c r="G119" s="339">
        <f>SUM(F119*E119)</f>
        <v>0</v>
      </c>
    </row>
    <row r="120" spans="1:7" s="6" customFormat="1" ht="24" customHeight="1">
      <c r="A120" s="346">
        <v>80</v>
      </c>
      <c r="B120" s="329">
        <v>915231112</v>
      </c>
      <c r="C120" s="330" t="s">
        <v>187</v>
      </c>
      <c r="D120" s="380" t="s">
        <v>13</v>
      </c>
      <c r="E120" s="344">
        <v>39.59</v>
      </c>
      <c r="F120" s="205"/>
      <c r="G120" s="345">
        <f aca="true" t="shared" si="3" ref="G120:G126">SUM(F120*E120)</f>
        <v>0</v>
      </c>
    </row>
    <row r="121" spans="1:7" s="6" customFormat="1" ht="24" customHeight="1">
      <c r="A121" s="346">
        <v>81</v>
      </c>
      <c r="B121" s="329">
        <v>915231116</v>
      </c>
      <c r="C121" s="330" t="s">
        <v>267</v>
      </c>
      <c r="D121" s="380" t="s">
        <v>13</v>
      </c>
      <c r="E121" s="344">
        <v>11.76</v>
      </c>
      <c r="F121" s="205"/>
      <c r="G121" s="345">
        <f t="shared" si="3"/>
        <v>0</v>
      </c>
    </row>
    <row r="122" spans="1:7" s="6" customFormat="1" ht="24" customHeight="1">
      <c r="A122" s="346">
        <v>82</v>
      </c>
      <c r="B122" s="329">
        <v>915621111</v>
      </c>
      <c r="C122" s="330" t="s">
        <v>188</v>
      </c>
      <c r="D122" s="379" t="s">
        <v>13</v>
      </c>
      <c r="E122" s="343">
        <v>51.35</v>
      </c>
      <c r="F122" s="343"/>
      <c r="G122" s="206">
        <f t="shared" si="3"/>
        <v>0</v>
      </c>
    </row>
    <row r="123" spans="1:7" s="6" customFormat="1" ht="24" customHeight="1">
      <c r="A123" s="346">
        <v>83</v>
      </c>
      <c r="B123" s="329">
        <v>915791000</v>
      </c>
      <c r="C123" s="330" t="s">
        <v>193</v>
      </c>
      <c r="D123" s="379" t="s">
        <v>13</v>
      </c>
      <c r="E123" s="343">
        <v>5.62</v>
      </c>
      <c r="F123" s="343"/>
      <c r="G123" s="206">
        <f t="shared" si="3"/>
        <v>0</v>
      </c>
    </row>
    <row r="124" spans="1:7" s="6" customFormat="1" ht="24" customHeight="1">
      <c r="A124" s="346">
        <v>84</v>
      </c>
      <c r="B124" s="347" t="s">
        <v>189</v>
      </c>
      <c r="C124" s="330" t="s">
        <v>190</v>
      </c>
      <c r="D124" s="379" t="s">
        <v>14</v>
      </c>
      <c r="E124" s="343">
        <v>106.58</v>
      </c>
      <c r="F124" s="343"/>
      <c r="G124" s="206">
        <f t="shared" si="3"/>
        <v>0</v>
      </c>
    </row>
    <row r="125" spans="1:7" s="6" customFormat="1" ht="24" customHeight="1">
      <c r="A125" s="346">
        <v>85</v>
      </c>
      <c r="B125" s="380" t="s">
        <v>191</v>
      </c>
      <c r="C125" s="380" t="s">
        <v>192</v>
      </c>
      <c r="D125" s="484" t="s">
        <v>14</v>
      </c>
      <c r="E125" s="344">
        <v>183.75</v>
      </c>
      <c r="F125" s="343"/>
      <c r="G125" s="206">
        <f t="shared" si="3"/>
        <v>0</v>
      </c>
    </row>
    <row r="126" spans="1:7" s="6" customFormat="1" ht="24" customHeight="1">
      <c r="A126" s="346">
        <v>86</v>
      </c>
      <c r="B126" s="380" t="s">
        <v>270</v>
      </c>
      <c r="C126" s="380" t="s">
        <v>271</v>
      </c>
      <c r="D126" s="484" t="s">
        <v>114</v>
      </c>
      <c r="E126" s="344">
        <v>1</v>
      </c>
      <c r="F126" s="343"/>
      <c r="G126" s="206">
        <f t="shared" si="3"/>
        <v>0</v>
      </c>
    </row>
    <row r="127" spans="1:7" s="6" customFormat="1" ht="18" customHeight="1">
      <c r="A127" s="346"/>
      <c r="B127" s="380"/>
      <c r="C127" s="380" t="s">
        <v>272</v>
      </c>
      <c r="D127" s="484"/>
      <c r="E127" s="344"/>
      <c r="F127" s="343"/>
      <c r="G127" s="206"/>
    </row>
    <row r="128" spans="1:7" s="6" customFormat="1" ht="31.5" customHeight="1">
      <c r="A128" s="429">
        <v>87</v>
      </c>
      <c r="B128" s="430" t="s">
        <v>323</v>
      </c>
      <c r="C128" s="513" t="s">
        <v>348</v>
      </c>
      <c r="D128" s="430" t="s">
        <v>114</v>
      </c>
      <c r="E128" s="431">
        <v>1</v>
      </c>
      <c r="F128" s="431"/>
      <c r="G128" s="432">
        <f>SUM(F128*E128)</f>
        <v>0</v>
      </c>
    </row>
    <row r="129" spans="1:7" s="6" customFormat="1" ht="24" customHeight="1">
      <c r="A129" s="340">
        <v>88</v>
      </c>
      <c r="B129" s="341" t="s">
        <v>279</v>
      </c>
      <c r="C129" s="342" t="s">
        <v>280</v>
      </c>
      <c r="D129" s="379" t="s">
        <v>14</v>
      </c>
      <c r="E129" s="433">
        <v>9.45</v>
      </c>
      <c r="F129" s="434"/>
      <c r="G129" s="345">
        <f>SUM(F129*E129)</f>
        <v>0</v>
      </c>
    </row>
    <row r="130" spans="1:7" s="6" customFormat="1" ht="24" customHeight="1" thickBot="1">
      <c r="A130" s="351">
        <v>89</v>
      </c>
      <c r="B130" s="352" t="s">
        <v>268</v>
      </c>
      <c r="C130" s="352" t="s">
        <v>269</v>
      </c>
      <c r="D130" s="485" t="s">
        <v>114</v>
      </c>
      <c r="E130" s="353">
        <v>10</v>
      </c>
      <c r="F130" s="353"/>
      <c r="G130" s="354">
        <f>SUM(F130*E130)</f>
        <v>0</v>
      </c>
    </row>
    <row r="131" spans="1:7" s="6" customFormat="1" ht="24" customHeight="1" thickBot="1">
      <c r="A131" s="188"/>
      <c r="B131" s="181" t="s">
        <v>18</v>
      </c>
      <c r="C131" s="181" t="s">
        <v>99</v>
      </c>
      <c r="D131" s="382"/>
      <c r="E131" s="189"/>
      <c r="F131" s="190"/>
      <c r="G131" s="468">
        <f>SUM(G132:G143)</f>
        <v>0</v>
      </c>
    </row>
    <row r="132" spans="1:7" s="6" customFormat="1" ht="24" customHeight="1">
      <c r="A132" s="191">
        <v>90</v>
      </c>
      <c r="B132" s="192" t="s">
        <v>111</v>
      </c>
      <c r="C132" s="193" t="s">
        <v>112</v>
      </c>
      <c r="D132" s="357" t="s">
        <v>16</v>
      </c>
      <c r="E132" s="194">
        <v>251.37</v>
      </c>
      <c r="F132" s="194"/>
      <c r="G132" s="159">
        <f>SUM(F132*E132)</f>
        <v>0</v>
      </c>
    </row>
    <row r="133" spans="1:7" s="6" customFormat="1" ht="21" customHeight="1">
      <c r="A133" s="195"/>
      <c r="B133" s="174"/>
      <c r="C133" s="172" t="s">
        <v>296</v>
      </c>
      <c r="D133" s="323" t="s">
        <v>16</v>
      </c>
      <c r="E133" s="198">
        <v>61.47</v>
      </c>
      <c r="F133" s="198"/>
      <c r="G133" s="163"/>
    </row>
    <row r="134" spans="1:7" s="6" customFormat="1" ht="21" customHeight="1">
      <c r="A134" s="195"/>
      <c r="B134" s="174"/>
      <c r="C134" s="172" t="s">
        <v>325</v>
      </c>
      <c r="D134" s="323" t="s">
        <v>16</v>
      </c>
      <c r="E134" s="198">
        <v>7.69</v>
      </c>
      <c r="F134" s="198"/>
      <c r="G134" s="163"/>
    </row>
    <row r="135" spans="1:7" s="6" customFormat="1" ht="21" customHeight="1">
      <c r="A135" s="195"/>
      <c r="B135" s="174"/>
      <c r="C135" s="172" t="s">
        <v>324</v>
      </c>
      <c r="D135" s="323" t="s">
        <v>16</v>
      </c>
      <c r="E135" s="198">
        <v>175.21</v>
      </c>
      <c r="F135" s="198"/>
      <c r="G135" s="163"/>
    </row>
    <row r="136" spans="1:7" s="6" customFormat="1" ht="21" customHeight="1">
      <c r="A136" s="195"/>
      <c r="B136" s="174"/>
      <c r="C136" s="172" t="s">
        <v>293</v>
      </c>
      <c r="D136" s="323" t="s">
        <v>16</v>
      </c>
      <c r="E136" s="198">
        <v>7</v>
      </c>
      <c r="F136" s="198"/>
      <c r="G136" s="163"/>
    </row>
    <row r="137" spans="1:7" s="6" customFormat="1" ht="24" customHeight="1">
      <c r="A137" s="195">
        <v>91</v>
      </c>
      <c r="B137" s="174" t="s">
        <v>150</v>
      </c>
      <c r="C137" s="172" t="s">
        <v>149</v>
      </c>
      <c r="D137" s="323" t="s">
        <v>16</v>
      </c>
      <c r="E137" s="196">
        <v>251.37</v>
      </c>
      <c r="F137" s="196"/>
      <c r="G137" s="163">
        <f aca="true" t="shared" si="4" ref="G137:G143">SUM(F137*E137)</f>
        <v>0</v>
      </c>
    </row>
    <row r="138" spans="1:7" s="6" customFormat="1" ht="24" customHeight="1">
      <c r="A138" s="195">
        <v>92</v>
      </c>
      <c r="B138" s="174" t="s">
        <v>151</v>
      </c>
      <c r="C138" s="172" t="s">
        <v>196</v>
      </c>
      <c r="D138" s="323" t="s">
        <v>16</v>
      </c>
      <c r="E138" s="196">
        <v>2513.7</v>
      </c>
      <c r="F138" s="196"/>
      <c r="G138" s="163">
        <f t="shared" si="4"/>
        <v>0</v>
      </c>
    </row>
    <row r="139" spans="1:7" s="6" customFormat="1" ht="24" customHeight="1">
      <c r="A139" s="195">
        <v>93</v>
      </c>
      <c r="B139" s="435">
        <v>997013811</v>
      </c>
      <c r="C139" s="435" t="s">
        <v>283</v>
      </c>
      <c r="D139" s="436" t="s">
        <v>16</v>
      </c>
      <c r="E139" s="437">
        <v>7</v>
      </c>
      <c r="F139" s="438"/>
      <c r="G139" s="439">
        <f>SUM(E139*F139)</f>
        <v>0</v>
      </c>
    </row>
    <row r="140" spans="1:7" s="6" customFormat="1" ht="24" customHeight="1">
      <c r="A140" s="195">
        <v>94</v>
      </c>
      <c r="B140" s="286" t="s">
        <v>197</v>
      </c>
      <c r="C140" s="287" t="s">
        <v>198</v>
      </c>
      <c r="D140" s="383" t="s">
        <v>16</v>
      </c>
      <c r="E140" s="198">
        <v>7.69</v>
      </c>
      <c r="F140" s="289"/>
      <c r="G140" s="261">
        <f t="shared" si="4"/>
        <v>0</v>
      </c>
    </row>
    <row r="141" spans="1:7" s="6" customFormat="1" ht="24" customHeight="1">
      <c r="A141" s="195">
        <v>95</v>
      </c>
      <c r="B141" s="358" t="s">
        <v>194</v>
      </c>
      <c r="C141" s="323" t="s">
        <v>195</v>
      </c>
      <c r="D141" s="359" t="s">
        <v>16</v>
      </c>
      <c r="E141" s="196">
        <v>61.47</v>
      </c>
      <c r="F141" s="196"/>
      <c r="G141" s="163">
        <f t="shared" si="4"/>
        <v>0</v>
      </c>
    </row>
    <row r="142" spans="1:7" s="6" customFormat="1" ht="24" customHeight="1">
      <c r="A142" s="195">
        <v>96</v>
      </c>
      <c r="B142" s="286" t="s">
        <v>146</v>
      </c>
      <c r="C142" s="287" t="s">
        <v>147</v>
      </c>
      <c r="D142" s="383" t="s">
        <v>16</v>
      </c>
      <c r="E142" s="288">
        <v>175.21</v>
      </c>
      <c r="F142" s="289"/>
      <c r="G142" s="163">
        <f t="shared" si="4"/>
        <v>0</v>
      </c>
    </row>
    <row r="143" spans="1:7" s="6" customFormat="1" ht="32.25" customHeight="1" thickBot="1">
      <c r="A143" s="154">
        <v>97</v>
      </c>
      <c r="B143" s="155">
        <v>998225111</v>
      </c>
      <c r="C143" s="155" t="s">
        <v>100</v>
      </c>
      <c r="D143" s="296" t="s">
        <v>16</v>
      </c>
      <c r="E143" s="197">
        <v>412.56</v>
      </c>
      <c r="F143" s="197"/>
      <c r="G143" s="164">
        <f t="shared" si="4"/>
        <v>0</v>
      </c>
    </row>
    <row r="144" spans="1:7" s="6" customFormat="1" ht="24" customHeight="1">
      <c r="A144" s="226"/>
      <c r="B144" s="177" t="s">
        <v>299</v>
      </c>
      <c r="C144" s="177" t="s">
        <v>300</v>
      </c>
      <c r="D144" s="461"/>
      <c r="E144" s="462"/>
      <c r="F144" s="462"/>
      <c r="G144" s="478">
        <f>SUM(G145+G147)</f>
        <v>0</v>
      </c>
    </row>
    <row r="145" spans="1:7" s="6" customFormat="1" ht="24" customHeight="1" thickBot="1">
      <c r="A145" s="273"/>
      <c r="B145" s="471" t="s">
        <v>297</v>
      </c>
      <c r="C145" s="471" t="s">
        <v>298</v>
      </c>
      <c r="D145" s="486"/>
      <c r="E145" s="486"/>
      <c r="F145" s="486"/>
      <c r="G145" s="475">
        <f>SUM(G146:G146)</f>
        <v>0</v>
      </c>
    </row>
    <row r="146" spans="1:7" s="6" customFormat="1" ht="31.5" customHeight="1" thickBot="1">
      <c r="A146" s="508">
        <v>98</v>
      </c>
      <c r="B146" s="472" t="s">
        <v>344</v>
      </c>
      <c r="C146" s="473" t="s">
        <v>345</v>
      </c>
      <c r="D146" s="472" t="s">
        <v>13</v>
      </c>
      <c r="E146" s="474">
        <v>8.4</v>
      </c>
      <c r="F146" s="474"/>
      <c r="G146" s="476">
        <f>SUM(E146*F146)</f>
        <v>0</v>
      </c>
    </row>
    <row r="147" spans="1:7" s="6" customFormat="1" ht="24" customHeight="1" thickBot="1">
      <c r="A147" s="260"/>
      <c r="B147" s="440" t="s">
        <v>284</v>
      </c>
      <c r="C147" s="440" t="s">
        <v>285</v>
      </c>
      <c r="D147" s="441"/>
      <c r="E147" s="442"/>
      <c r="F147" s="442"/>
      <c r="G147" s="470">
        <f>SUM(G148:G155)</f>
        <v>0</v>
      </c>
    </row>
    <row r="148" spans="1:7" s="6" customFormat="1" ht="24" customHeight="1">
      <c r="A148" s="443">
        <v>99</v>
      </c>
      <c r="B148" s="444">
        <v>132201101</v>
      </c>
      <c r="C148" s="445" t="s">
        <v>286</v>
      </c>
      <c r="D148" s="444" t="s">
        <v>15</v>
      </c>
      <c r="E148" s="186">
        <v>10</v>
      </c>
      <c r="F148" s="446"/>
      <c r="G148" s="447">
        <f>SUM(E148*F148)</f>
        <v>0</v>
      </c>
    </row>
    <row r="149" spans="1:7" s="6" customFormat="1" ht="24" customHeight="1">
      <c r="A149" s="448">
        <v>100</v>
      </c>
      <c r="B149" s="329">
        <v>132201109</v>
      </c>
      <c r="C149" s="330" t="s">
        <v>287</v>
      </c>
      <c r="D149" s="329" t="s">
        <v>15</v>
      </c>
      <c r="E149" s="449">
        <v>10</v>
      </c>
      <c r="F149" s="450"/>
      <c r="G149" s="451">
        <f>SUM(E149*F149)</f>
        <v>0</v>
      </c>
    </row>
    <row r="150" spans="1:7" s="6" customFormat="1" ht="24" customHeight="1">
      <c r="A150" s="448">
        <v>101</v>
      </c>
      <c r="B150" s="329">
        <v>120001101</v>
      </c>
      <c r="C150" s="330" t="s">
        <v>288</v>
      </c>
      <c r="D150" s="329" t="s">
        <v>15</v>
      </c>
      <c r="E150" s="449">
        <v>5</v>
      </c>
      <c r="F150" s="450"/>
      <c r="G150" s="451">
        <f>SUM(E150*F150)</f>
        <v>0</v>
      </c>
    </row>
    <row r="151" spans="1:7" s="6" customFormat="1" ht="24" customHeight="1">
      <c r="A151" s="448">
        <v>102</v>
      </c>
      <c r="B151" s="329" t="s">
        <v>234</v>
      </c>
      <c r="C151" s="330" t="s">
        <v>235</v>
      </c>
      <c r="D151" s="329" t="s">
        <v>15</v>
      </c>
      <c r="E151" s="449">
        <v>10</v>
      </c>
      <c r="F151" s="450"/>
      <c r="G151" s="451">
        <f>SUM(E151*F151)</f>
        <v>0</v>
      </c>
    </row>
    <row r="152" spans="1:7" s="6" customFormat="1" ht="24" customHeight="1">
      <c r="A152" s="448">
        <v>103</v>
      </c>
      <c r="B152" s="329" t="s">
        <v>289</v>
      </c>
      <c r="C152" s="330" t="s">
        <v>290</v>
      </c>
      <c r="D152" s="329" t="s">
        <v>15</v>
      </c>
      <c r="E152" s="449">
        <v>10</v>
      </c>
      <c r="F152" s="452"/>
      <c r="G152" s="451">
        <f>SUM(E152*F152)</f>
        <v>0</v>
      </c>
    </row>
    <row r="153" spans="1:7" s="6" customFormat="1" ht="24.75" customHeight="1">
      <c r="A153" s="448">
        <v>104</v>
      </c>
      <c r="B153" s="207" t="s">
        <v>291</v>
      </c>
      <c r="C153" s="207" t="s">
        <v>314</v>
      </c>
      <c r="D153" s="342" t="s">
        <v>14</v>
      </c>
      <c r="E153" s="208">
        <v>97</v>
      </c>
      <c r="F153" s="208"/>
      <c r="G153" s="209">
        <f>SUM(F153*E153)</f>
        <v>0</v>
      </c>
    </row>
    <row r="154" spans="1:7" s="6" customFormat="1" ht="24" customHeight="1">
      <c r="A154" s="429">
        <v>105</v>
      </c>
      <c r="B154" s="453">
        <v>388995212</v>
      </c>
      <c r="C154" s="454" t="s">
        <v>292</v>
      </c>
      <c r="D154" s="453" t="s">
        <v>14</v>
      </c>
      <c r="E154" s="455">
        <v>97</v>
      </c>
      <c r="F154" s="456"/>
      <c r="G154" s="457">
        <f>SUM(E154*F154)</f>
        <v>0</v>
      </c>
    </row>
    <row r="155" spans="1:7" s="6" customFormat="1" ht="24" customHeight="1" thickBot="1">
      <c r="A155" s="509">
        <v>106</v>
      </c>
      <c r="B155" s="510">
        <v>460490012</v>
      </c>
      <c r="C155" s="510" t="s">
        <v>346</v>
      </c>
      <c r="D155" s="458" t="s">
        <v>14</v>
      </c>
      <c r="E155" s="511">
        <v>97</v>
      </c>
      <c r="F155" s="511"/>
      <c r="G155" s="512">
        <f>SUM(F155*E155)</f>
        <v>0</v>
      </c>
    </row>
    <row r="156" spans="3:7" ht="27" customHeight="1">
      <c r="C156" s="213" t="s">
        <v>106</v>
      </c>
      <c r="D156" s="213"/>
      <c r="E156" s="214"/>
      <c r="F156" s="215"/>
      <c r="G156" s="479">
        <f>SUM(G147+G145+G131+G111+G108+G101+G94+G84+G74+G68+G62+G56+G51+G38+G27+G11)</f>
        <v>0</v>
      </c>
    </row>
  </sheetData>
  <sheetProtection/>
  <mergeCells count="1">
    <mergeCell ref="B2:C2"/>
  </mergeCells>
  <printOptions/>
  <pageMargins left="0.3937007874015748" right="0.3937007874015748" top="0.3937007874015748" bottom="0.5905511811023623" header="0" footer="0.31496062992125984"/>
  <pageSetup fitToHeight="100" horizontalDpi="600" verticalDpi="600" orientation="portrait" paperSize="9" scale="84" r:id="rId1"/>
  <headerFooter alignWithMargins="0">
    <oddFooter>&amp;L&amp;F&amp;C&amp;P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PageLayoutView="0" workbookViewId="0" topLeftCell="A1">
      <pane ySplit="9" topLeftCell="BM10" activePane="bottomLeft" state="frozen"/>
      <selection pane="topLeft" activeCell="A1" sqref="A1"/>
      <selection pane="bottomLeft" activeCell="F11" sqref="F11:F20"/>
    </sheetView>
  </sheetViews>
  <sheetFormatPr defaultColWidth="10.5" defaultRowHeight="12" customHeight="1"/>
  <cols>
    <col min="1" max="1" width="8.16015625" style="2" customWidth="1"/>
    <col min="2" max="2" width="15.16015625" style="3" customWidth="1"/>
    <col min="3" max="3" width="69.66015625" style="3" customWidth="1"/>
    <col min="4" max="4" width="7" style="3" customWidth="1"/>
    <col min="5" max="5" width="12.33203125" style="4" customWidth="1"/>
    <col min="6" max="6" width="12.5" style="5" customWidth="1"/>
    <col min="7" max="7" width="19.16015625" style="5" customWidth="1"/>
    <col min="8" max="16384" width="10.5" style="1" customWidth="1"/>
  </cols>
  <sheetData>
    <row r="1" spans="1:7" s="6" customFormat="1" ht="19.5" customHeight="1">
      <c r="A1" s="150" t="s">
        <v>0</v>
      </c>
      <c r="B1" s="151"/>
      <c r="C1" s="151"/>
      <c r="D1" s="8"/>
      <c r="E1" s="9"/>
      <c r="F1" s="8"/>
      <c r="G1" s="8"/>
    </row>
    <row r="2" spans="1:7" s="6" customFormat="1" ht="12.75" customHeight="1">
      <c r="A2" s="156" t="s">
        <v>103</v>
      </c>
      <c r="B2" s="573" t="s">
        <v>208</v>
      </c>
      <c r="C2" s="574"/>
      <c r="D2" s="157"/>
      <c r="E2" s="158"/>
      <c r="F2" s="8"/>
      <c r="G2" s="8"/>
    </row>
    <row r="3" spans="1:7" s="6" customFormat="1" ht="12.75" customHeight="1">
      <c r="A3" s="156" t="s">
        <v>319</v>
      </c>
      <c r="B3" s="156" t="s">
        <v>209</v>
      </c>
      <c r="C3" s="156"/>
      <c r="D3" s="157"/>
      <c r="E3" s="158"/>
      <c r="F3" s="8"/>
      <c r="G3" s="8"/>
    </row>
    <row r="4" spans="1:7" s="6" customFormat="1" ht="12.75" customHeight="1">
      <c r="A4" s="156" t="s">
        <v>213</v>
      </c>
      <c r="B4" s="156"/>
      <c r="C4" s="157"/>
      <c r="D4" s="157"/>
      <c r="E4" s="158"/>
      <c r="F4" s="8"/>
      <c r="G4" s="8"/>
    </row>
    <row r="5" spans="1:7" s="6" customFormat="1" ht="12.75" customHeight="1">
      <c r="A5" s="156" t="s">
        <v>19</v>
      </c>
      <c r="B5" s="156"/>
      <c r="C5" s="157"/>
      <c r="D5" s="157"/>
      <c r="E5" s="158"/>
      <c r="F5" s="506" t="s">
        <v>317</v>
      </c>
      <c r="G5" s="507">
        <v>42338</v>
      </c>
    </row>
    <row r="6" spans="1:7" s="6" customFormat="1" ht="6" customHeight="1" thickBot="1">
      <c r="A6" s="8"/>
      <c r="B6" s="8"/>
      <c r="C6" s="8"/>
      <c r="D6" s="8"/>
      <c r="E6" s="9"/>
      <c r="F6" s="8"/>
      <c r="G6" s="8"/>
    </row>
    <row r="7" spans="1:7" s="6" customFormat="1" ht="24" customHeight="1" thickBot="1">
      <c r="A7" s="15" t="s">
        <v>1</v>
      </c>
      <c r="B7" s="15" t="s">
        <v>2</v>
      </c>
      <c r="C7" s="15" t="s">
        <v>3</v>
      </c>
      <c r="D7" s="15" t="s">
        <v>4</v>
      </c>
      <c r="E7" s="16" t="s">
        <v>5</v>
      </c>
      <c r="F7" s="15" t="s">
        <v>6</v>
      </c>
      <c r="G7" s="15" t="s">
        <v>7</v>
      </c>
    </row>
    <row r="8" spans="1:7" s="6" customFormat="1" ht="12.75" customHeight="1" thickBot="1">
      <c r="A8" s="10" t="s">
        <v>8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6" customFormat="1" ht="4.5" customHeight="1">
      <c r="A9" s="8"/>
      <c r="B9" s="8"/>
      <c r="C9" s="8"/>
      <c r="D9" s="8"/>
      <c r="E9" s="9"/>
      <c r="F9" s="8"/>
      <c r="G9" s="8"/>
    </row>
    <row r="10" spans="1:7" s="6" customFormat="1" ht="21" customHeight="1" thickBot="1">
      <c r="A10" s="384"/>
      <c r="B10" s="280" t="s">
        <v>19</v>
      </c>
      <c r="C10" s="281" t="s">
        <v>199</v>
      </c>
      <c r="D10" s="147"/>
      <c r="E10" s="385"/>
      <c r="F10" s="385"/>
      <c r="G10" s="386">
        <f>SUM(G11:G20)</f>
        <v>0</v>
      </c>
    </row>
    <row r="11" spans="1:7" s="6" customFormat="1" ht="25.5" customHeight="1">
      <c r="A11" s="199">
        <v>1</v>
      </c>
      <c r="B11" s="335">
        <v>952711060</v>
      </c>
      <c r="C11" s="200" t="s">
        <v>113</v>
      </c>
      <c r="D11" s="387" t="s">
        <v>114</v>
      </c>
      <c r="E11" s="186">
        <v>600</v>
      </c>
      <c r="F11" s="201"/>
      <c r="G11" s="202">
        <f>SUM(E11*F11)</f>
        <v>0</v>
      </c>
    </row>
    <row r="12" spans="1:7" s="6" customFormat="1" ht="15.75" customHeight="1">
      <c r="A12" s="203"/>
      <c r="B12" s="342"/>
      <c r="C12" s="204" t="s">
        <v>302</v>
      </c>
      <c r="D12" s="500"/>
      <c r="E12" s="205"/>
      <c r="F12" s="205"/>
      <c r="G12" s="206"/>
    </row>
    <row r="13" spans="1:7" s="6" customFormat="1" ht="25.5" customHeight="1">
      <c r="A13" s="203">
        <v>2</v>
      </c>
      <c r="B13" s="342">
        <v>913121111</v>
      </c>
      <c r="C13" s="204" t="s">
        <v>115</v>
      </c>
      <c r="D13" s="500" t="s">
        <v>114</v>
      </c>
      <c r="E13" s="501">
        <v>80</v>
      </c>
      <c r="F13" s="501"/>
      <c r="G13" s="206">
        <f>SUM(E13*F13)</f>
        <v>0</v>
      </c>
    </row>
    <row r="14" spans="1:7" s="6" customFormat="1" ht="14.25" customHeight="1">
      <c r="A14" s="203"/>
      <c r="B14" s="342"/>
      <c r="C14" s="204" t="s">
        <v>303</v>
      </c>
      <c r="D14" s="500"/>
      <c r="E14" s="501"/>
      <c r="F14" s="501"/>
      <c r="G14" s="502"/>
    </row>
    <row r="15" spans="1:7" s="6" customFormat="1" ht="25.5" customHeight="1">
      <c r="A15" s="203">
        <v>3</v>
      </c>
      <c r="B15" s="347" t="s">
        <v>305</v>
      </c>
      <c r="C15" s="342" t="s">
        <v>116</v>
      </c>
      <c r="D15" s="500" t="s">
        <v>20</v>
      </c>
      <c r="E15" s="501">
        <v>1</v>
      </c>
      <c r="F15" s="501"/>
      <c r="G15" s="502">
        <f aca="true" t="shared" si="0" ref="G15:G20">SUM(E15*F15)</f>
        <v>0</v>
      </c>
    </row>
    <row r="16" spans="1:7" s="6" customFormat="1" ht="25.5" customHeight="1">
      <c r="A16" s="203">
        <v>4</v>
      </c>
      <c r="B16" s="347" t="s">
        <v>21</v>
      </c>
      <c r="C16" s="330" t="s">
        <v>306</v>
      </c>
      <c r="D16" s="500" t="s">
        <v>20</v>
      </c>
      <c r="E16" s="501">
        <v>1</v>
      </c>
      <c r="F16" s="501"/>
      <c r="G16" s="502">
        <f t="shared" si="0"/>
        <v>0</v>
      </c>
    </row>
    <row r="17" spans="1:7" s="6" customFormat="1" ht="25.5" customHeight="1">
      <c r="A17" s="203">
        <v>5</v>
      </c>
      <c r="B17" s="347" t="s">
        <v>307</v>
      </c>
      <c r="C17" s="330" t="s">
        <v>308</v>
      </c>
      <c r="D17" s="500" t="s">
        <v>20</v>
      </c>
      <c r="E17" s="501">
        <v>1</v>
      </c>
      <c r="F17" s="501"/>
      <c r="G17" s="502">
        <f t="shared" si="0"/>
        <v>0</v>
      </c>
    </row>
    <row r="18" spans="1:7" s="6" customFormat="1" ht="25.5" customHeight="1">
      <c r="A18" s="203">
        <v>6</v>
      </c>
      <c r="B18" s="341" t="s">
        <v>211</v>
      </c>
      <c r="C18" s="342" t="s">
        <v>212</v>
      </c>
      <c r="D18" s="500" t="s">
        <v>20</v>
      </c>
      <c r="E18" s="501">
        <v>1</v>
      </c>
      <c r="F18" s="501"/>
      <c r="G18" s="502">
        <f t="shared" si="0"/>
        <v>0</v>
      </c>
    </row>
    <row r="19" spans="1:7" s="6" customFormat="1" ht="25.5" customHeight="1">
      <c r="A19" s="203">
        <v>7</v>
      </c>
      <c r="B19" s="347" t="s">
        <v>309</v>
      </c>
      <c r="C19" s="330" t="s">
        <v>310</v>
      </c>
      <c r="D19" s="500" t="s">
        <v>20</v>
      </c>
      <c r="E19" s="501">
        <v>1</v>
      </c>
      <c r="F19" s="501"/>
      <c r="G19" s="502">
        <f t="shared" si="0"/>
        <v>0</v>
      </c>
    </row>
    <row r="20" spans="1:7" s="6" customFormat="1" ht="24.75" customHeight="1" thickBot="1">
      <c r="A20" s="503">
        <v>8</v>
      </c>
      <c r="B20" s="505" t="s">
        <v>311</v>
      </c>
      <c r="C20" s="458" t="s">
        <v>22</v>
      </c>
      <c r="D20" s="504" t="s">
        <v>20</v>
      </c>
      <c r="E20" s="459">
        <v>1</v>
      </c>
      <c r="F20" s="459"/>
      <c r="G20" s="460">
        <f t="shared" si="0"/>
        <v>0</v>
      </c>
    </row>
    <row r="21" spans="1:7" s="6" customFormat="1" ht="26.25" customHeight="1">
      <c r="A21" s="388"/>
      <c r="B21" s="389"/>
      <c r="C21" s="390" t="s">
        <v>106</v>
      </c>
      <c r="D21" s="390" t="s">
        <v>20</v>
      </c>
      <c r="E21" s="391"/>
      <c r="F21" s="392"/>
      <c r="G21" s="392">
        <f>SUM(G11:G20)</f>
        <v>0</v>
      </c>
    </row>
  </sheetData>
  <sheetProtection/>
  <mergeCells count="1">
    <mergeCell ref="B2:C2"/>
  </mergeCells>
  <printOptions/>
  <pageMargins left="0.3937007874015748" right="0.3937007874015748" top="0.3937007874015748" bottom="1.1811023622047245" header="0" footer="0.31496062992125984"/>
  <pageSetup fitToHeight="100" fitToWidth="1" horizontalDpi="600" verticalDpi="600" orientation="portrait" paperSize="9" scale="84" r:id="rId1"/>
  <headerFooter alignWithMargins="0">
    <oddFooter>&amp;L&amp;F&amp;C&amp;P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ZÁHORSKÝ, Vladislav (SGCZE)</dc:creator>
  <cp:keywords/>
  <dc:description/>
  <cp:lastModifiedBy>PC LUCIDA 15</cp:lastModifiedBy>
  <cp:lastPrinted>2016-04-06T10:03:36Z</cp:lastPrinted>
  <dcterms:created xsi:type="dcterms:W3CDTF">2013-07-15T10:00:28Z</dcterms:created>
  <dcterms:modified xsi:type="dcterms:W3CDTF">2016-04-06T10:36:16Z</dcterms:modified>
  <cp:category/>
  <cp:version/>
  <cp:contentType/>
  <cp:contentStatus/>
</cp:coreProperties>
</file>